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  " sheetId="5" r:id="rId5"/>
    <sheet name="5. sz.mell." sheetId="6" r:id="rId6"/>
    <sheet name="6.sz.mell." sheetId="7" r:id="rId7"/>
    <sheet name="7. sz. mell. " sheetId="8" r:id="rId8"/>
    <sheet name="8. sz. mell" sheetId="9" r:id="rId9"/>
    <sheet name="9. sz. mell" sheetId="10" r:id="rId10"/>
    <sheet name="1. sz tájékoztató t." sheetId="11" r:id="rId11"/>
    <sheet name="2. sz tájékoztató t" sheetId="12" r:id="rId12"/>
    <sheet name="3.sz tájékoztató t." sheetId="13" r:id="rId13"/>
    <sheet name="Munka1" sheetId="14" r:id="rId14"/>
  </sheets>
  <definedNames>
    <definedName name="_xlfn.IFERROR" hidden="1">#NAME?</definedName>
    <definedName name="_xlnm.Print_Titles" localSheetId="8">'8. sz. mell'!$1:$6</definedName>
    <definedName name="_xlnm.Print_Titles" localSheetId="9">'9. sz. mell'!$1:$6</definedName>
    <definedName name="_xlnm.Print_Area" localSheetId="10">'1. sz tájékoztató t.'!$A$1:$E$49</definedName>
    <definedName name="_xlnm.Print_Area" localSheetId="0">'1.1.sz.mell.'!$A$1:$C$50</definedName>
  </definedNames>
  <calcPr fullCalcOnLoad="1"/>
</workbook>
</file>

<file path=xl/sharedStrings.xml><?xml version="1.0" encoding="utf-8"?>
<sst xmlns="http://schemas.openxmlformats.org/spreadsheetml/2006/main" count="756" uniqueCount="320">
  <si>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</si>
  <si>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</si>
  <si>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</si>
  <si>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</si>
  <si>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</si>
  <si>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</si>
  <si>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</si>
  <si>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</si>
  <si>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</si>
  <si>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</si>
  <si>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</si>
  <si>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</si>
  <si>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</si>
  <si>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</si>
  <si>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</si>
  <si>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</si>
  <si>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</si>
  <si>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</si>
  <si>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</si>
  <si>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</si>
  <si>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</si>
  <si>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</si>
  <si>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</si>
  <si>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</si>
  <si>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</si>
  <si>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</si>
  <si>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</si>
  <si>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</si>
  <si>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</si>
  <si>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</si>
  <si>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</si>
  <si>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</si>
  <si>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</si>
  <si>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</si>
  <si>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</si>
  <si>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</si>
  <si>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</si>
  <si>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</si>
  <si>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</si>
  <si>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</si>
  <si>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</si>
  <si>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</si>
  <si>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</si>
  <si>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</si>
  <si>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</si>
  <si>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</si>
  <si>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</si>
  <si>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</si>
  <si>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</si>
  <si>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</si>
  <si>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</si>
  <si>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</si>
  <si>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</si>
  <si>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</si>
  <si>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</si>
  <si>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</si>
  <si>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</si>
  <si>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</si>
  <si>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</si>
  <si>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</si>
  <si>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</si>
  <si>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</si>
  <si>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</si>
  <si>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</si>
  <si>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</si>
  <si>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</si>
  <si>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</si>
  <si>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</si>
  <si>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</si>
  <si>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</si>
  <si>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</si>
  <si>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</si>
  <si>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</si>
  <si>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</si>
  <si>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</si>
  <si>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</si>
  <si>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</si>
  <si>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</si>
  <si>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</si>
  <si>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</si>
  <si>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</si>
  <si>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</si>
  <si>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</si>
  <si>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</si>
  <si>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</si>
  <si>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</si>
  <si>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</si>
  <si>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</si>
  <si>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</si>
  <si>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</si>
  <si>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</si>
  <si>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</si>
  <si>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</si>
  <si>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</si>
  <si>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</si>
  <si>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</si>
  <si>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</si>
  <si>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</si>
  <si>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</si>
  <si>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</si>
  <si>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</si>
  <si>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</si>
  <si>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</si>
  <si>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</si>
  <si>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</si>
  <si>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</si>
  <si>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</si>
  <si>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</si>
  <si>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</si>
  <si>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</si>
  <si>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</si>
  <si>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</si>
  <si>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</si>
  <si>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</si>
  <si>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</si>
  <si>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</si>
  <si>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</si>
  <si>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</si>
  <si>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</si>
  <si>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</si>
  <si>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</si>
  <si>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</si>
  <si>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</si>
  <si>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</si>
  <si>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</si>
  <si>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</si>
  <si>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</si>
  <si>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</si>
  <si>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</si>
  <si>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</si>
  <si>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</si>
  <si>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</si>
  <si>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</si>
  <si>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</si>
  <si>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</si>
  <si>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</si>
  <si>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</si>
  <si>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</si>
  <si>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</si>
  <si>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</si>
  <si>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</si>
  <si>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</si>
  <si>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</si>
  <si>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</si>
  <si>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</si>
  <si>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</si>
  <si>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</si>
  <si>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</si>
  <si>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</si>
  <si>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</si>
  <si>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</si>
  <si>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</si>
  <si>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</si>
  <si>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</si>
  <si>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</si>
  <si>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</si>
  <si>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</si>
  <si>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</si>
  <si>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</si>
  <si>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</si>
  <si>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</si>
  <si>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</si>
  <si>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</si>
  <si>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</si>
  <si>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</si>
  <si>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</si>
  <si>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</si>
  <si>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</si>
  <si>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</si>
  <si>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</si>
  <si>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</si>
  <si>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</si>
  <si>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</si>
  <si>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</si>
  <si>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</si>
  <si>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</si>
  <si>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</si>
  <si>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</si>
  <si>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</si>
  <si>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</si>
  <si>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</si>
  <si>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</si>
  <si>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</si>
  <si>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</si>
  <si>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</si>
  <si>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</si>
  <si>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</si>
  <si>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</si>
  <si>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</si>
  <si>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</si>
  <si>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</si>
  <si>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</si>
  <si>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</si>
  <si>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</si>
  <si>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</si>
  <si>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</si>
  <si>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</si>
  <si>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</si>
  <si>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</si>
  <si>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</si>
  <si>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</si>
  <si>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</si>
  <si>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</si>
  <si>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</si>
  <si>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</si>
  <si>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</si>
  <si>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Tartalékok (3.1.+3.2.)</t>
  </si>
  <si>
    <t>KÖLTSÉGVETÉSI KIADÁSOK ÖSSZESEN (1+2+3)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</si>
  <si>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</si>
  <si>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</si>
  <si>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</si>
  <si>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</si>
  <si>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</si>
  <si>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</si>
  <si>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</si>
  <si>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</si>
  <si>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</si>
  <si>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</si>
  <si>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</si>
  <si>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</si>
  <si>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</si>
  <si>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</si>
  <si>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</si>
  <si>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</si>
  <si>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</si>
  <si>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</si>
  <si>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</si>
  <si>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</si>
  <si>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</si>
  <si>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</si>
  <si>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</si>
  <si>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</si>
  <si>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</si>
  <si>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</si>
  <si>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</si>
  <si>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</si>
  <si>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</si>
  <si>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</si>
  <si>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2012. évi tény</t>
  </si>
  <si>
    <t>2013. évi 
várható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</si>
  <si>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</si>
  <si>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</si>
  <si>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</si>
  <si>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</si>
  <si>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</si>
  <si>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</si>
  <si>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</si>
  <si>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</si>
  <si>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</si>
  <si>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</si>
  <si>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</si>
  <si>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</si>
  <si>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</si>
  <si>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</si>
  <si>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</si>
  <si>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</si>
  <si>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</si>
  <si>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</si>
  <si>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</si>
  <si>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</si>
  <si>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</si>
  <si>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</si>
  <si>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</si>
  <si>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</si>
  <si>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</si>
  <si>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</si>
  <si>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</si>
  <si>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2014 előtti kifizetés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</si>
  <si>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</si>
  <si>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</si>
  <si>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</si>
  <si>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</si>
  <si>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</si>
  <si>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</si>
  <si>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</si>
  <si>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</si>
  <si>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</si>
  <si>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</si>
  <si>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</si>
  <si>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</si>
  <si>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</si>
  <si>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</si>
  <si>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</si>
  <si>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</si>
  <si>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</si>
  <si>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</si>
  <si>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</si>
  <si>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</si>
  <si>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</si>
  <si>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</si>
  <si>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 xml:space="preserve">2.1. melléklet a ………../2014. (……….) önkormányzati határozathoz     </t>
  </si>
  <si>
    <t>I. Működési célú bevételek és kiadások mérlege
(Nemzetiségi önkormányzati szinten)</t>
  </si>
  <si>
    <t>Költségvetési szervek finanszírozása</t>
  </si>
  <si>
    <t>Költségvetési bevételek összesen (1.+…+12.)</t>
  </si>
  <si>
    <t xml:space="preserve">2.2. melléklet a ………../2014. (……….) önkormányzati határozathoz     </t>
  </si>
  <si>
    <t>II. Felhalmozási célú bevételek és kiadások mérlege
(Nemzetiségi önkormányzati szinten)</t>
  </si>
  <si>
    <t>2014. év utáni szükséglet
(6=2-4-5)</t>
  </si>
  <si>
    <t>………….. Nemzetiségi Önkormányzat adósságot keletkeztető ügyletekből és kezességvállalásokból fennálló kötelezettségei</t>
  </si>
  <si>
    <t>………….. Nemzetiségi Önkormányzat saját bevételeinek részletezése az adósságot keletkeztető ügyletből származó tárgyévi fizetési kötelezettség megállapításához</t>
  </si>
  <si>
    <t>Önkormányzati vagyon és az önkormányzatot megillető vagyoni értékű jog értékesítéséből és hasznosításából származó bevétel</t>
  </si>
  <si>
    <t>Osztalék, koncessziós díj és a hozambevétel</t>
  </si>
  <si>
    <t>………….. Nemzetiségi Önkormányzat 2014. évi adósságot keletkeztető fejlesztési céljai</t>
  </si>
  <si>
    <t>8. melléklet a ……/2014. (….) önkormányzati határozathoz</t>
  </si>
  <si>
    <t>KÖLTSÉGVETÉSI BEVÉTELEK ÖSSZESEN: (1.+…+7.)</t>
  </si>
  <si>
    <t>FINANSZÍROZÁSI BEVÉTELEK ÖSSZESEN: (9. +10.)</t>
  </si>
  <si>
    <t>BEVÉTELEK ÖSSZESEN: (8.+11.)</t>
  </si>
  <si>
    <t>Finanszírozási kiadások (5.1.+5.2.+5.3.)</t>
  </si>
  <si>
    <t>Irányító szervi (önkormányzati) támogatás folyósítása (intézményfinanszírozás)</t>
  </si>
  <si>
    <t>9. melléklet a ……/2014. (….) önkormányzati határozathoz</t>
  </si>
  <si>
    <t>……….. Költségvetési szerv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</si>
  <si>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</si>
  <si>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</si>
  <si>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</si>
  <si>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</si>
  <si>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</si>
  <si>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t>Német Nemzetiségi Önkormányzat Pula</t>
  </si>
  <si>
    <t>Kétnyelvű utca név táblák beszerzése</t>
  </si>
  <si>
    <t>2014</t>
  </si>
  <si>
    <t>Helyi Nemzetiségi Önkormányzat igazgatási tevékenysége</t>
  </si>
  <si>
    <t xml:space="preserve">Előző évi maradvány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</si>
</sst>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1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2" xfId="58" applyFont="1" applyFill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vertical="center" wrapText="1"/>
      <protection/>
    </xf>
    <xf numFmtId="0" fontId="14" fillId="0" borderId="21" xfId="58" applyFont="1" applyFill="1" applyBorder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/>
    </xf>
    <xf numFmtId="164" fontId="16" fillId="0" borderId="28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25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4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7" xfId="59" applyNumberFormat="1" applyFont="1" applyFill="1" applyBorder="1" applyAlignment="1" applyProtection="1">
      <alignment vertical="center"/>
      <protection/>
    </xf>
    <xf numFmtId="164" fontId="14" fillId="0" borderId="22" xfId="59" applyNumberFormat="1" applyFont="1" applyFill="1" applyBorder="1" applyAlignment="1" applyProtection="1">
      <alignment vertical="center"/>
      <protection/>
    </xf>
    <xf numFmtId="164" fontId="14" fillId="0" borderId="28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1" xfId="59" applyFont="1" applyFill="1" applyBorder="1" applyAlignment="1" applyProtection="1">
      <alignment horizontal="left" vertical="center" indent="1"/>
      <protection/>
    </xf>
    <xf numFmtId="164" fontId="14" fillId="0" borderId="22" xfId="59" applyNumberFormat="1" applyFont="1" applyFill="1" applyBorder="1" applyProtection="1">
      <alignment/>
      <protection/>
    </xf>
    <xf numFmtId="164" fontId="14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4" fillId="33" borderId="22" xfId="0" applyNumberFormat="1" applyFont="1" applyFill="1" applyBorder="1" applyAlignment="1" applyProtection="1">
      <alignment vertical="center" wrapText="1"/>
      <protection/>
    </xf>
    <xf numFmtId="164" fontId="7" fillId="33" borderId="22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8" applyNumberFormat="1" applyFont="1" applyFill="1" applyBorder="1" applyAlignment="1" applyProtection="1">
      <alignment horizontal="left" vertical="center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2" xfId="58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4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43" xfId="58" applyFont="1" applyFill="1" applyBorder="1" applyAlignment="1" applyProtection="1">
      <alignment horizontal="center" vertical="center" wrapText="1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8" xfId="40" applyNumberFormat="1" applyFont="1" applyFill="1" applyBorder="1" applyAlignment="1" applyProtection="1">
      <alignment/>
      <protection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24" xfId="40" applyNumberFormat="1" applyFont="1" applyFill="1" applyBorder="1" applyAlignment="1" applyProtection="1">
      <alignment/>
      <protection locked="0"/>
    </xf>
    <xf numFmtId="166" fontId="16" fillId="0" borderId="26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left" vertical="center" wrapText="1"/>
      <protection/>
    </xf>
    <xf numFmtId="164" fontId="7" fillId="0" borderId="22" xfId="0" applyNumberFormat="1" applyFont="1" applyFill="1" applyBorder="1" applyAlignment="1" applyProtection="1">
      <alignment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4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left" vertical="center" wrapText="1" inden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2" xfId="59" applyFont="1" applyFill="1" applyBorder="1" applyAlignment="1" applyProtection="1">
      <alignment horizontal="left" indent="1"/>
      <protection/>
    </xf>
    <xf numFmtId="0" fontId="20" fillId="0" borderId="2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0" applyNumberFormat="1" applyFont="1" applyFill="1" applyBorder="1" applyAlignment="1" applyProtection="1">
      <alignment/>
      <protection locked="0"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57" xfId="0" applyFont="1" applyFill="1" applyBorder="1" applyAlignment="1" applyProtection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8" xfId="58" applyFont="1" applyFill="1" applyBorder="1" applyAlignment="1" applyProtection="1">
      <alignment horizontal="center" vertical="center" wrapText="1"/>
      <protection/>
    </xf>
    <xf numFmtId="0" fontId="6" fillId="0" borderId="58" xfId="58" applyFont="1" applyFill="1" applyBorder="1" applyAlignment="1" applyProtection="1">
      <alignment vertical="center" wrapText="1"/>
      <protection/>
    </xf>
    <xf numFmtId="164" fontId="6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58" xfId="58" applyFont="1" applyFill="1" applyBorder="1" applyAlignment="1" applyProtection="1">
      <alignment horizontal="right" vertical="center" wrapText="1" indent="1"/>
      <protection locked="0"/>
    </xf>
    <xf numFmtId="164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14" fillId="0" borderId="39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20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wrapText="1"/>
      <protection/>
    </xf>
    <xf numFmtId="0" fontId="20" fillId="0" borderId="29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8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 quotePrefix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1" xfId="58" applyFont="1" applyFill="1" applyBorder="1" applyAlignment="1">
      <alignment horizontal="center" vertical="center"/>
      <protection/>
    </xf>
    <xf numFmtId="166" fontId="3" fillId="0" borderId="22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18" fillId="0" borderId="22" xfId="0" applyFont="1" applyBorder="1" applyAlignment="1" applyProtection="1">
      <alignment horizontal="lef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41" xfId="58" applyNumberFormat="1" applyFont="1" applyFill="1" applyBorder="1" applyAlignment="1" applyProtection="1">
      <alignment horizontal="left" vertical="center"/>
      <protection/>
    </xf>
    <xf numFmtId="164" fontId="15" fillId="0" borderId="41" xfId="58" applyNumberFormat="1" applyFont="1" applyFill="1" applyBorder="1" applyAlignment="1" applyProtection="1">
      <alignment horizontal="left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3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1" xfId="58" applyFont="1" applyFill="1" applyBorder="1" applyAlignment="1" applyProtection="1">
      <alignment horizontal="lef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16" fillId="0" borderId="58" xfId="58" applyFont="1" applyFill="1" applyBorder="1" applyAlignment="1">
      <alignment horizontal="justify" vertical="center" wrapText="1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16" fillId="0" borderId="60" xfId="0" applyFont="1" applyFill="1" applyBorder="1" applyAlignment="1" applyProtection="1">
      <alignment horizontal="left" indent="1"/>
      <protection locked="0"/>
    </xf>
    <xf numFmtId="0" fontId="16" fillId="0" borderId="69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left" vertical="center" indent="1"/>
      <protection/>
    </xf>
    <xf numFmtId="0" fontId="15" fillId="0" borderId="50" xfId="59" applyFont="1" applyFill="1" applyBorder="1" applyAlignment="1" applyProtection="1">
      <alignment horizontal="left" vertical="center" indent="1"/>
      <protection/>
    </xf>
    <xf numFmtId="0" fontId="15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9"/>
  <sheetViews>
    <sheetView tabSelected="1" view="pageLayout" zoomScaleSheetLayoutView="100" workbookViewId="0" topLeftCell="A1">
      <selection activeCell="C6" sqref="C6:D6"/>
    </sheetView>
  </sheetViews>
  <sheetFormatPr defaultColWidth="9.00390625" defaultRowHeight="12.75"/>
  <cols>
    <col min="1" max="1" width="9.50390625" style="320" customWidth="1"/>
    <col min="2" max="2" width="91.625" style="320" customWidth="1"/>
    <col min="3" max="3" width="21.625" style="321" customWidth="1"/>
    <col min="4" max="4" width="9.00390625" style="349" customWidth="1"/>
    <col min="5" max="16384" width="9.375" style="349" customWidth="1"/>
  </cols>
  <sheetData>
    <row r="1" spans="1:3" ht="15.75" customHeight="1">
      <c r="A1" s="424" t="s">
        <v>8</v>
      </c>
      <c r="B1" s="424"/>
      <c r="C1" s="424"/>
    </row>
    <row r="2" spans="1:3" ht="15.75" customHeight="1" thickBot="1">
      <c r="A2" s="425" t="s">
        <v>125</v>
      </c>
      <c r="B2" s="425"/>
      <c r="C2" s="248" t="s">
        <v>161</v>
      </c>
    </row>
    <row r="3" spans="1:3" ht="37.5" customHeight="1" thickBot="1">
      <c r="A3" s="20" t="s">
        <v>64</v>
      </c>
      <c r="B3" s="21" t="s">
        <v>10</v>
      </c>
      <c r="C3" s="34" t="s">
        <v>187</v>
      </c>
    </row>
    <row r="4" spans="1:3" s="350" customFormat="1" ht="12" customHeight="1" thickBot="1">
      <c r="A4" s="346">
        <v>1</v>
      </c>
      <c r="B4" s="347">
        <v>2</v>
      </c>
      <c r="C4" s="348">
        <v>3</v>
      </c>
    </row>
    <row r="5" spans="1:3" s="351" customFormat="1" ht="12" customHeight="1" thickBot="1">
      <c r="A5" s="17" t="s">
        <v>11</v>
      </c>
      <c r="B5" s="18" t="s">
        <v>268</v>
      </c>
      <c r="C5" s="240">
        <f>+C6+C7+C8+C9+C10</f>
        <v>271</v>
      </c>
    </row>
    <row r="6" spans="1:3" s="351" customFormat="1" ht="12" customHeight="1">
      <c r="A6" s="13" t="s">
        <v>87</v>
      </c>
      <c r="B6" s="409" t="s">
        <v>269</v>
      </c>
      <c r="C6" s="243">
        <v>271</v>
      </c>
    </row>
    <row r="7" spans="1:3" s="351" customFormat="1" ht="12" customHeight="1">
      <c r="A7" s="12" t="s">
        <v>88</v>
      </c>
      <c r="B7" s="237" t="s">
        <v>270</v>
      </c>
      <c r="C7" s="242"/>
    </row>
    <row r="8" spans="1:3" s="351" customFormat="1" ht="12" customHeight="1">
      <c r="A8" s="12" t="s">
        <v>89</v>
      </c>
      <c r="B8" s="237" t="s">
        <v>271</v>
      </c>
      <c r="C8" s="242"/>
    </row>
    <row r="9" spans="1:3" s="351" customFormat="1" ht="12" customHeight="1">
      <c r="A9" s="12" t="s">
        <v>90</v>
      </c>
      <c r="B9" s="237" t="s">
        <v>272</v>
      </c>
      <c r="C9" s="242"/>
    </row>
    <row r="10" spans="1:3" s="351" customFormat="1" ht="12" customHeight="1" thickBot="1">
      <c r="A10" s="12" t="s">
        <v>124</v>
      </c>
      <c r="B10" s="237" t="s">
        <v>273</v>
      </c>
      <c r="C10" s="242"/>
    </row>
    <row r="11" spans="1:3" s="351" customFormat="1" ht="12" customHeight="1" thickBot="1">
      <c r="A11" s="17" t="s">
        <v>12</v>
      </c>
      <c r="B11" s="236" t="s">
        <v>209</v>
      </c>
      <c r="C11" s="386"/>
    </row>
    <row r="12" spans="1:3" s="351" customFormat="1" ht="12" customHeight="1" thickBot="1">
      <c r="A12" s="17" t="s">
        <v>13</v>
      </c>
      <c r="B12" s="18" t="s">
        <v>221</v>
      </c>
      <c r="C12" s="386"/>
    </row>
    <row r="13" spans="1:3" s="351" customFormat="1" ht="12" customHeight="1" thickBot="1">
      <c r="A13" s="17" t="s">
        <v>131</v>
      </c>
      <c r="B13" s="236" t="s">
        <v>274</v>
      </c>
      <c r="C13" s="410"/>
    </row>
    <row r="14" spans="1:3" s="351" customFormat="1" ht="12" customHeight="1" thickBot="1">
      <c r="A14" s="17" t="s">
        <v>15</v>
      </c>
      <c r="B14" s="236" t="s">
        <v>6</v>
      </c>
      <c r="C14" s="386"/>
    </row>
    <row r="15" spans="1:3" s="351" customFormat="1" ht="12" customHeight="1" thickBot="1">
      <c r="A15" s="17" t="s">
        <v>16</v>
      </c>
      <c r="B15" s="236" t="s">
        <v>210</v>
      </c>
      <c r="C15" s="386"/>
    </row>
    <row r="16" spans="1:3" s="351" customFormat="1" ht="12" customHeight="1" thickBot="1">
      <c r="A16" s="17" t="s">
        <v>133</v>
      </c>
      <c r="B16" s="236" t="s">
        <v>254</v>
      </c>
      <c r="C16" s="386"/>
    </row>
    <row r="17" spans="1:3" s="351" customFormat="1" ht="12" customHeight="1" thickBot="1">
      <c r="A17" s="17" t="s">
        <v>18</v>
      </c>
      <c r="B17" s="18" t="s">
        <v>275</v>
      </c>
      <c r="C17" s="246">
        <f>+C5+C11+C12+C13+C14+C15+C16</f>
        <v>271</v>
      </c>
    </row>
    <row r="18" spans="1:3" s="351" customFormat="1" ht="12" customHeight="1" thickBot="1">
      <c r="A18" s="17" t="s">
        <v>19</v>
      </c>
      <c r="B18" s="236" t="s">
        <v>276</v>
      </c>
      <c r="C18" s="240">
        <f>SUM(C19:C23)</f>
        <v>444</v>
      </c>
    </row>
    <row r="19" spans="1:3" s="351" customFormat="1" ht="12" customHeight="1">
      <c r="A19" s="12" t="s">
        <v>257</v>
      </c>
      <c r="B19" s="237" t="s">
        <v>279</v>
      </c>
      <c r="C19" s="245"/>
    </row>
    <row r="20" spans="1:3" s="351" customFormat="1" ht="12" customHeight="1">
      <c r="A20" s="12" t="s">
        <v>258</v>
      </c>
      <c r="B20" s="237" t="s">
        <v>280</v>
      </c>
      <c r="C20" s="245"/>
    </row>
    <row r="21" spans="1:3" s="351" customFormat="1" ht="12" customHeight="1">
      <c r="A21" s="12" t="s">
        <v>259</v>
      </c>
      <c r="B21" s="237" t="s">
        <v>281</v>
      </c>
      <c r="C21" s="245">
        <v>444</v>
      </c>
    </row>
    <row r="22" spans="1:3" s="351" customFormat="1" ht="12" customHeight="1">
      <c r="A22" s="12" t="s">
        <v>277</v>
      </c>
      <c r="B22" s="237" t="s">
        <v>282</v>
      </c>
      <c r="C22" s="245"/>
    </row>
    <row r="23" spans="1:3" s="351" customFormat="1" ht="12" customHeight="1" thickBot="1">
      <c r="A23" s="12" t="s">
        <v>278</v>
      </c>
      <c r="B23" s="237" t="s">
        <v>203</v>
      </c>
      <c r="C23" s="245"/>
    </row>
    <row r="24" spans="1:3" s="351" customFormat="1" ht="13.5" customHeight="1" thickBot="1">
      <c r="A24" s="17" t="s">
        <v>20</v>
      </c>
      <c r="B24" s="236" t="s">
        <v>204</v>
      </c>
      <c r="C24" s="386"/>
    </row>
    <row r="25" spans="1:3" s="351" customFormat="1" ht="15.75" customHeight="1" thickBot="1">
      <c r="A25" s="17" t="s">
        <v>21</v>
      </c>
      <c r="B25" s="355" t="s">
        <v>283</v>
      </c>
      <c r="C25" s="246">
        <f>+C18+C24</f>
        <v>444</v>
      </c>
    </row>
    <row r="26" spans="1:3" s="351" customFormat="1" ht="16.5" customHeight="1" thickBot="1">
      <c r="A26" s="17" t="s">
        <v>22</v>
      </c>
      <c r="B26" s="356" t="s">
        <v>284</v>
      </c>
      <c r="C26" s="246">
        <f>+C17+C25</f>
        <v>715</v>
      </c>
    </row>
    <row r="27" spans="1:3" s="351" customFormat="1" ht="27" customHeight="1">
      <c r="A27" s="3"/>
      <c r="B27" s="4"/>
      <c r="C27" s="247"/>
    </row>
    <row r="28" spans="1:3" ht="16.5" customHeight="1">
      <c r="A28" s="424" t="s">
        <v>39</v>
      </c>
      <c r="B28" s="424"/>
      <c r="C28" s="424"/>
    </row>
    <row r="29" spans="1:3" s="357" customFormat="1" ht="16.5" customHeight="1" thickBot="1">
      <c r="A29" s="426" t="s">
        <v>126</v>
      </c>
      <c r="B29" s="426"/>
      <c r="C29" s="120" t="s">
        <v>161</v>
      </c>
    </row>
    <row r="30" spans="1:3" ht="37.5" customHeight="1" thickBot="1">
      <c r="A30" s="20" t="s">
        <v>64</v>
      </c>
      <c r="B30" s="21" t="s">
        <v>40</v>
      </c>
      <c r="C30" s="34" t="s">
        <v>187</v>
      </c>
    </row>
    <row r="31" spans="1:3" s="350" customFormat="1" ht="12" customHeight="1" thickBot="1">
      <c r="A31" s="29">
        <v>1</v>
      </c>
      <c r="B31" s="30">
        <v>2</v>
      </c>
      <c r="C31" s="31">
        <v>3</v>
      </c>
    </row>
    <row r="32" spans="1:3" ht="12" customHeight="1" thickBot="1">
      <c r="A32" s="19" t="s">
        <v>11</v>
      </c>
      <c r="B32" s="28" t="s">
        <v>205</v>
      </c>
      <c r="C32" s="239">
        <f>SUM(C33:C37)</f>
        <v>524</v>
      </c>
    </row>
    <row r="33" spans="1:3" ht="12" customHeight="1">
      <c r="A33" s="15" t="s">
        <v>87</v>
      </c>
      <c r="B33" s="8" t="s">
        <v>41</v>
      </c>
      <c r="C33" s="241">
        <v>28</v>
      </c>
    </row>
    <row r="34" spans="1:3" ht="12" customHeight="1">
      <c r="A34" s="12" t="s">
        <v>88</v>
      </c>
      <c r="B34" s="6" t="s">
        <v>134</v>
      </c>
      <c r="C34" s="242">
        <v>16</v>
      </c>
    </row>
    <row r="35" spans="1:3" ht="12" customHeight="1">
      <c r="A35" s="12" t="s">
        <v>89</v>
      </c>
      <c r="B35" s="6" t="s">
        <v>115</v>
      </c>
      <c r="C35" s="244">
        <v>480</v>
      </c>
    </row>
    <row r="36" spans="1:3" ht="12" customHeight="1">
      <c r="A36" s="12" t="s">
        <v>90</v>
      </c>
      <c r="B36" s="9" t="s">
        <v>135</v>
      </c>
      <c r="C36" s="244"/>
    </row>
    <row r="37" spans="1:3" ht="12" customHeight="1" thickBot="1">
      <c r="A37" s="12" t="s">
        <v>101</v>
      </c>
      <c r="B37" s="16" t="s">
        <v>136</v>
      </c>
      <c r="C37" s="244"/>
    </row>
    <row r="38" spans="1:3" ht="12" customHeight="1" thickBot="1">
      <c r="A38" s="17" t="s">
        <v>12</v>
      </c>
      <c r="B38" s="27" t="s">
        <v>285</v>
      </c>
      <c r="C38" s="240">
        <f>+C39+C40+C41</f>
        <v>191</v>
      </c>
    </row>
    <row r="39" spans="1:3" ht="12" customHeight="1">
      <c r="A39" s="13" t="s">
        <v>93</v>
      </c>
      <c r="B39" s="6" t="s">
        <v>160</v>
      </c>
      <c r="C39" s="243">
        <v>191</v>
      </c>
    </row>
    <row r="40" spans="1:3" ht="12" customHeight="1">
      <c r="A40" s="13" t="s">
        <v>94</v>
      </c>
      <c r="B40" s="10" t="s">
        <v>137</v>
      </c>
      <c r="C40" s="242"/>
    </row>
    <row r="41" spans="1:3" ht="12" customHeight="1" thickBot="1">
      <c r="A41" s="13" t="s">
        <v>95</v>
      </c>
      <c r="B41" s="238" t="s">
        <v>162</v>
      </c>
      <c r="C41" s="211"/>
    </row>
    <row r="42" spans="1:3" ht="12" customHeight="1" thickBot="1">
      <c r="A42" s="17" t="s">
        <v>13</v>
      </c>
      <c r="B42" s="116" t="s">
        <v>206</v>
      </c>
      <c r="C42" s="240">
        <f>+C43+C44</f>
        <v>0</v>
      </c>
    </row>
    <row r="43" spans="1:3" ht="12" customHeight="1">
      <c r="A43" s="13" t="s">
        <v>82</v>
      </c>
      <c r="B43" s="7" t="s">
        <v>52</v>
      </c>
      <c r="C43" s="243"/>
    </row>
    <row r="44" spans="1:3" ht="12" customHeight="1" thickBot="1">
      <c r="A44" s="14" t="s">
        <v>83</v>
      </c>
      <c r="B44" s="10" t="s">
        <v>53</v>
      </c>
      <c r="C44" s="244"/>
    </row>
    <row r="45" spans="1:3" ht="12" customHeight="1" thickBot="1">
      <c r="A45" s="17" t="s">
        <v>14</v>
      </c>
      <c r="B45" s="116" t="s">
        <v>207</v>
      </c>
      <c r="C45" s="240">
        <f>+C32+C38+C42</f>
        <v>715</v>
      </c>
    </row>
    <row r="46" spans="1:3" ht="12" customHeight="1" thickBot="1">
      <c r="A46" s="17" t="s">
        <v>15</v>
      </c>
      <c r="B46" s="116" t="s">
        <v>286</v>
      </c>
      <c r="C46" s="240">
        <f>+C47+C48</f>
        <v>0</v>
      </c>
    </row>
    <row r="47" spans="1:3" ht="12" customHeight="1">
      <c r="A47" s="13" t="s">
        <v>84</v>
      </c>
      <c r="B47" s="7" t="s">
        <v>287</v>
      </c>
      <c r="C47" s="211"/>
    </row>
    <row r="48" spans="1:3" ht="12" customHeight="1" thickBot="1">
      <c r="A48" s="11" t="s">
        <v>85</v>
      </c>
      <c r="B48" s="5" t="s">
        <v>288</v>
      </c>
      <c r="C48" s="213"/>
    </row>
    <row r="49" spans="1:3" s="351" customFormat="1" ht="12.75" customHeight="1" thickBot="1">
      <c r="A49" s="17" t="s">
        <v>16</v>
      </c>
      <c r="B49" s="412" t="s">
        <v>289</v>
      </c>
      <c r="C49" s="240">
        <f>+C45+C46</f>
        <v>715</v>
      </c>
    </row>
    <row r="50" ht="7.5" customHeight="1"/>
  </sheetData>
  <sheetProtection sheet="1"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Német Nemzetiségi Önkormányzat Pula
2014. ÉVI KÖLTSÉGVETÉSÉNEK PÉNZÜGYI MÉRLEGE&amp;10
&amp;R&amp;"Times New Roman CE,Félkövér dőlt"&amp;11 1. melléklet a ........./2014. (.......)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="145" zoomScaleNormal="145" workbookViewId="0" topLeftCell="A1">
      <selection activeCell="C58" sqref="C58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80" t="s">
        <v>308</v>
      </c>
    </row>
    <row r="2" spans="1:3" s="381" customFormat="1" ht="25.5" customHeight="1">
      <c r="A2" s="344" t="s">
        <v>152</v>
      </c>
      <c r="B2" s="297" t="s">
        <v>309</v>
      </c>
      <c r="C2" s="312" t="s">
        <v>54</v>
      </c>
    </row>
    <row r="3" spans="1:3" s="381" customFormat="1" ht="24.75" thickBot="1">
      <c r="A3" s="373" t="s">
        <v>151</v>
      </c>
      <c r="B3" s="298"/>
      <c r="C3" s="313"/>
    </row>
    <row r="4" spans="1:3" s="382" customFormat="1" ht="15.75" customHeight="1" thickBot="1">
      <c r="A4" s="189"/>
      <c r="B4" s="189"/>
      <c r="C4" s="190" t="s">
        <v>46</v>
      </c>
    </row>
    <row r="5" spans="1:3" ht="13.5" thickBot="1">
      <c r="A5" s="345" t="s">
        <v>153</v>
      </c>
      <c r="B5" s="191" t="s">
        <v>47</v>
      </c>
      <c r="C5" s="192" t="s">
        <v>48</v>
      </c>
    </row>
    <row r="6" spans="1:3" s="383" customFormat="1" ht="12.75" customHeight="1" thickBot="1">
      <c r="A6" s="166">
        <v>1</v>
      </c>
      <c r="B6" s="167">
        <v>2</v>
      </c>
      <c r="C6" s="168">
        <v>3</v>
      </c>
    </row>
    <row r="7" spans="1:3" s="383" customFormat="1" ht="15.75" customHeight="1" thickBot="1">
      <c r="A7" s="193"/>
      <c r="B7" s="194" t="s">
        <v>49</v>
      </c>
      <c r="C7" s="195"/>
    </row>
    <row r="8" spans="1:3" s="314" customFormat="1" ht="12" customHeight="1" thickBot="1">
      <c r="A8" s="166" t="s">
        <v>11</v>
      </c>
      <c r="B8" s="196" t="s">
        <v>244</v>
      </c>
      <c r="C8" s="258">
        <f>SUM(C9:C18)</f>
        <v>0</v>
      </c>
    </row>
    <row r="9" spans="1:3" s="314" customFormat="1" ht="12" customHeight="1">
      <c r="A9" s="374" t="s">
        <v>87</v>
      </c>
      <c r="B9" s="8" t="s">
        <v>192</v>
      </c>
      <c r="C9" s="303"/>
    </row>
    <row r="10" spans="1:3" s="314" customFormat="1" ht="12" customHeight="1">
      <c r="A10" s="375" t="s">
        <v>88</v>
      </c>
      <c r="B10" s="6" t="s">
        <v>193</v>
      </c>
      <c r="C10" s="256"/>
    </row>
    <row r="11" spans="1:3" s="314" customFormat="1" ht="12" customHeight="1">
      <c r="A11" s="375" t="s">
        <v>89</v>
      </c>
      <c r="B11" s="6" t="s">
        <v>194</v>
      </c>
      <c r="C11" s="256"/>
    </row>
    <row r="12" spans="1:3" s="314" customFormat="1" ht="12" customHeight="1">
      <c r="A12" s="375" t="s">
        <v>90</v>
      </c>
      <c r="B12" s="6" t="s">
        <v>195</v>
      </c>
      <c r="C12" s="256"/>
    </row>
    <row r="13" spans="1:3" s="314" customFormat="1" ht="12" customHeight="1">
      <c r="A13" s="375" t="s">
        <v>124</v>
      </c>
      <c r="B13" s="6" t="s">
        <v>196</v>
      </c>
      <c r="C13" s="256"/>
    </row>
    <row r="14" spans="1:3" s="314" customFormat="1" ht="12" customHeight="1">
      <c r="A14" s="375" t="s">
        <v>91</v>
      </c>
      <c r="B14" s="6" t="s">
        <v>245</v>
      </c>
      <c r="C14" s="256"/>
    </row>
    <row r="15" spans="1:3" s="314" customFormat="1" ht="12" customHeight="1">
      <c r="A15" s="375" t="s">
        <v>92</v>
      </c>
      <c r="B15" s="5" t="s">
        <v>246</v>
      </c>
      <c r="C15" s="256"/>
    </row>
    <row r="16" spans="1:3" s="314" customFormat="1" ht="12" customHeight="1">
      <c r="A16" s="375" t="s">
        <v>102</v>
      </c>
      <c r="B16" s="6" t="s">
        <v>197</v>
      </c>
      <c r="C16" s="304"/>
    </row>
    <row r="17" spans="1:3" s="384" customFormat="1" ht="12" customHeight="1">
      <c r="A17" s="375" t="s">
        <v>103</v>
      </c>
      <c r="B17" s="6" t="s">
        <v>198</v>
      </c>
      <c r="C17" s="256"/>
    </row>
    <row r="18" spans="1:3" s="384" customFormat="1" ht="12" customHeight="1" thickBot="1">
      <c r="A18" s="375" t="s">
        <v>104</v>
      </c>
      <c r="B18" s="5" t="s">
        <v>199</v>
      </c>
      <c r="C18" s="257"/>
    </row>
    <row r="19" spans="1:3" s="314" customFormat="1" ht="12" customHeight="1" thickBot="1">
      <c r="A19" s="166" t="s">
        <v>12</v>
      </c>
      <c r="B19" s="196" t="s">
        <v>247</v>
      </c>
      <c r="C19" s="258">
        <f>SUM(C20:C22)</f>
        <v>0</v>
      </c>
    </row>
    <row r="20" spans="1:3" s="384" customFormat="1" ht="12" customHeight="1">
      <c r="A20" s="375" t="s">
        <v>93</v>
      </c>
      <c r="B20" s="7" t="s">
        <v>188</v>
      </c>
      <c r="C20" s="256"/>
    </row>
    <row r="21" spans="1:3" s="384" customFormat="1" ht="12" customHeight="1">
      <c r="A21" s="375" t="s">
        <v>94</v>
      </c>
      <c r="B21" s="6" t="s">
        <v>248</v>
      </c>
      <c r="C21" s="256"/>
    </row>
    <row r="22" spans="1:3" s="384" customFormat="1" ht="12" customHeight="1">
      <c r="A22" s="375" t="s">
        <v>95</v>
      </c>
      <c r="B22" s="6" t="s">
        <v>249</v>
      </c>
      <c r="C22" s="256"/>
    </row>
    <row r="23" spans="1:3" s="384" customFormat="1" ht="12" customHeight="1" thickBot="1">
      <c r="A23" s="375" t="s">
        <v>96</v>
      </c>
      <c r="B23" s="6" t="s">
        <v>2</v>
      </c>
      <c r="C23" s="256"/>
    </row>
    <row r="24" spans="1:3" s="384" customFormat="1" ht="12" customHeight="1" thickBot="1">
      <c r="A24" s="169" t="s">
        <v>13</v>
      </c>
      <c r="B24" s="116" t="s">
        <v>132</v>
      </c>
      <c r="C24" s="284"/>
    </row>
    <row r="25" spans="1:3" s="384" customFormat="1" ht="12" customHeight="1" thickBot="1">
      <c r="A25" s="169" t="s">
        <v>14</v>
      </c>
      <c r="B25" s="116" t="s">
        <v>250</v>
      </c>
      <c r="C25" s="258">
        <f>+C26+C27</f>
        <v>0</v>
      </c>
    </row>
    <row r="26" spans="1:3" s="384" customFormat="1" ht="12" customHeight="1">
      <c r="A26" s="376" t="s">
        <v>189</v>
      </c>
      <c r="B26" s="377" t="s">
        <v>248</v>
      </c>
      <c r="C26" s="76"/>
    </row>
    <row r="27" spans="1:3" s="384" customFormat="1" ht="12" customHeight="1">
      <c r="A27" s="376" t="s">
        <v>190</v>
      </c>
      <c r="B27" s="378" t="s">
        <v>251</v>
      </c>
      <c r="C27" s="259"/>
    </row>
    <row r="28" spans="1:3" s="384" customFormat="1" ht="12" customHeight="1" thickBot="1">
      <c r="A28" s="375" t="s">
        <v>191</v>
      </c>
      <c r="B28" s="379" t="s">
        <v>252</v>
      </c>
      <c r="C28" s="79"/>
    </row>
    <row r="29" spans="1:3" s="384" customFormat="1" ht="12" customHeight="1" thickBot="1">
      <c r="A29" s="169" t="s">
        <v>15</v>
      </c>
      <c r="B29" s="116" t="s">
        <v>253</v>
      </c>
      <c r="C29" s="258">
        <f>+C30+C31+C32</f>
        <v>0</v>
      </c>
    </row>
    <row r="30" spans="1:3" s="384" customFormat="1" ht="12" customHeight="1">
      <c r="A30" s="376" t="s">
        <v>84</v>
      </c>
      <c r="B30" s="377" t="s">
        <v>200</v>
      </c>
      <c r="C30" s="76"/>
    </row>
    <row r="31" spans="1:3" s="384" customFormat="1" ht="12" customHeight="1">
      <c r="A31" s="376" t="s">
        <v>85</v>
      </c>
      <c r="B31" s="378" t="s">
        <v>201</v>
      </c>
      <c r="C31" s="259"/>
    </row>
    <row r="32" spans="1:3" s="384" customFormat="1" ht="12" customHeight="1" thickBot="1">
      <c r="A32" s="375" t="s">
        <v>86</v>
      </c>
      <c r="B32" s="122" t="s">
        <v>202</v>
      </c>
      <c r="C32" s="79"/>
    </row>
    <row r="33" spans="1:3" s="314" customFormat="1" ht="12" customHeight="1" thickBot="1">
      <c r="A33" s="169" t="s">
        <v>16</v>
      </c>
      <c r="B33" s="116" t="s">
        <v>210</v>
      </c>
      <c r="C33" s="284"/>
    </row>
    <row r="34" spans="1:3" s="314" customFormat="1" ht="12" customHeight="1" thickBot="1">
      <c r="A34" s="169" t="s">
        <v>17</v>
      </c>
      <c r="B34" s="116" t="s">
        <v>254</v>
      </c>
      <c r="C34" s="305"/>
    </row>
    <row r="35" spans="1:3" s="314" customFormat="1" ht="12" customHeight="1" thickBot="1">
      <c r="A35" s="166" t="s">
        <v>18</v>
      </c>
      <c r="B35" s="116" t="s">
        <v>255</v>
      </c>
      <c r="C35" s="306">
        <f>+C8+C19+C24+C25+C29+C33+C34</f>
        <v>0</v>
      </c>
    </row>
    <row r="36" spans="1:3" s="314" customFormat="1" ht="12" customHeight="1" thickBot="1">
      <c r="A36" s="197" t="s">
        <v>19</v>
      </c>
      <c r="B36" s="116" t="s">
        <v>256</v>
      </c>
      <c r="C36" s="306">
        <f>+C37+C38+C39</f>
        <v>0</v>
      </c>
    </row>
    <row r="37" spans="1:3" s="314" customFormat="1" ht="12" customHeight="1">
      <c r="A37" s="376" t="s">
        <v>257</v>
      </c>
      <c r="B37" s="377" t="s">
        <v>169</v>
      </c>
      <c r="C37" s="76"/>
    </row>
    <row r="38" spans="1:3" s="314" customFormat="1" ht="12" customHeight="1">
      <c r="A38" s="376" t="s">
        <v>258</v>
      </c>
      <c r="B38" s="378" t="s">
        <v>3</v>
      </c>
      <c r="C38" s="259"/>
    </row>
    <row r="39" spans="1:3" s="384" customFormat="1" ht="12" customHeight="1" thickBot="1">
      <c r="A39" s="375" t="s">
        <v>259</v>
      </c>
      <c r="B39" s="122" t="s">
        <v>260</v>
      </c>
      <c r="C39" s="79"/>
    </row>
    <row r="40" spans="1:3" s="384" customFormat="1" ht="15" customHeight="1" thickBot="1">
      <c r="A40" s="197" t="s">
        <v>20</v>
      </c>
      <c r="B40" s="198" t="s">
        <v>261</v>
      </c>
      <c r="C40" s="309">
        <f>+C35+C36</f>
        <v>0</v>
      </c>
    </row>
    <row r="41" spans="1:3" s="384" customFormat="1" ht="15" customHeight="1">
      <c r="A41" s="199"/>
      <c r="B41" s="200"/>
      <c r="C41" s="307"/>
    </row>
    <row r="42" spans="1:3" ht="13.5" thickBot="1">
      <c r="A42" s="201"/>
      <c r="B42" s="202"/>
      <c r="C42" s="308"/>
    </row>
    <row r="43" spans="1:3" s="383" customFormat="1" ht="16.5" customHeight="1" thickBot="1">
      <c r="A43" s="203"/>
      <c r="B43" s="204" t="s">
        <v>50</v>
      </c>
      <c r="C43" s="309"/>
    </row>
    <row r="44" spans="1:3" s="385" customFormat="1" ht="12" customHeight="1" thickBot="1">
      <c r="A44" s="169" t="s">
        <v>11</v>
      </c>
      <c r="B44" s="116" t="s">
        <v>262</v>
      </c>
      <c r="C44" s="258">
        <f>SUM(C45:C49)</f>
        <v>0</v>
      </c>
    </row>
    <row r="45" spans="1:3" ht="12" customHeight="1">
      <c r="A45" s="375" t="s">
        <v>87</v>
      </c>
      <c r="B45" s="7" t="s">
        <v>41</v>
      </c>
      <c r="C45" s="76"/>
    </row>
    <row r="46" spans="1:3" ht="12" customHeight="1">
      <c r="A46" s="375" t="s">
        <v>88</v>
      </c>
      <c r="B46" s="6" t="s">
        <v>134</v>
      </c>
      <c r="C46" s="78"/>
    </row>
    <row r="47" spans="1:3" ht="12" customHeight="1">
      <c r="A47" s="375" t="s">
        <v>89</v>
      </c>
      <c r="B47" s="6" t="s">
        <v>115</v>
      </c>
      <c r="C47" s="78"/>
    </row>
    <row r="48" spans="1:3" ht="12" customHeight="1">
      <c r="A48" s="375" t="s">
        <v>90</v>
      </c>
      <c r="B48" s="6" t="s">
        <v>135</v>
      </c>
      <c r="C48" s="78"/>
    </row>
    <row r="49" spans="1:3" ht="12" customHeight="1" thickBot="1">
      <c r="A49" s="375" t="s">
        <v>124</v>
      </c>
      <c r="B49" s="6" t="s">
        <v>136</v>
      </c>
      <c r="C49" s="78"/>
    </row>
    <row r="50" spans="1:3" ht="12" customHeight="1" thickBot="1">
      <c r="A50" s="169" t="s">
        <v>12</v>
      </c>
      <c r="B50" s="116" t="s">
        <v>263</v>
      </c>
      <c r="C50" s="258">
        <f>SUM(C51:C53)</f>
        <v>0</v>
      </c>
    </row>
    <row r="51" spans="1:3" s="385" customFormat="1" ht="12" customHeight="1">
      <c r="A51" s="375" t="s">
        <v>93</v>
      </c>
      <c r="B51" s="7" t="s">
        <v>160</v>
      </c>
      <c r="C51" s="76"/>
    </row>
    <row r="52" spans="1:3" ht="12" customHeight="1">
      <c r="A52" s="375" t="s">
        <v>94</v>
      </c>
      <c r="B52" s="6" t="s">
        <v>137</v>
      </c>
      <c r="C52" s="78"/>
    </row>
    <row r="53" spans="1:3" ht="12" customHeight="1">
      <c r="A53" s="375" t="s">
        <v>95</v>
      </c>
      <c r="B53" s="6" t="s">
        <v>51</v>
      </c>
      <c r="C53" s="78"/>
    </row>
    <row r="54" spans="1:3" ht="12" customHeight="1" thickBot="1">
      <c r="A54" s="375" t="s">
        <v>96</v>
      </c>
      <c r="B54" s="6" t="s">
        <v>4</v>
      </c>
      <c r="C54" s="78"/>
    </row>
    <row r="55" spans="1:3" ht="15" customHeight="1" thickBot="1">
      <c r="A55" s="169" t="s">
        <v>13</v>
      </c>
      <c r="B55" s="205" t="s">
        <v>264</v>
      </c>
      <c r="C55" s="310">
        <f>+C44+C50</f>
        <v>0</v>
      </c>
    </row>
    <row r="56" ht="13.5" thickBot="1">
      <c r="C56" s="311"/>
    </row>
    <row r="57" spans="1:3" ht="15" customHeight="1" thickBot="1">
      <c r="A57" s="208" t="s">
        <v>154</v>
      </c>
      <c r="B57" s="209"/>
      <c r="C57" s="114"/>
    </row>
    <row r="58" spans="1:3" ht="14.25" customHeight="1" thickBot="1">
      <c r="A58" s="208" t="s">
        <v>155</v>
      </c>
      <c r="B58" s="209"/>
      <c r="C58" s="114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view="pageLayout" zoomScaleNormal="160" zoomScaleSheetLayoutView="145" workbookViewId="0" topLeftCell="A1">
      <selection activeCell="E6" sqref="E6"/>
    </sheetView>
  </sheetViews>
  <sheetFormatPr defaultColWidth="9.00390625" defaultRowHeight="12.75"/>
  <cols>
    <col min="1" max="1" width="9.00390625" style="322" customWidth="1"/>
    <col min="2" max="2" width="75.875" style="322" customWidth="1"/>
    <col min="3" max="3" width="15.50390625" style="323" customWidth="1"/>
    <col min="4" max="5" width="15.50390625" style="322" customWidth="1"/>
    <col min="6" max="6" width="9.00390625" style="33" customWidth="1"/>
    <col min="7" max="16384" width="9.375" style="33" customWidth="1"/>
  </cols>
  <sheetData>
    <row r="1" spans="1:5" ht="15.75" customHeight="1">
      <c r="A1" s="424" t="s">
        <v>8</v>
      </c>
      <c r="B1" s="424"/>
      <c r="C1" s="424"/>
      <c r="D1" s="424"/>
      <c r="E1" s="424"/>
    </row>
    <row r="2" spans="1:5" ht="15.75" customHeight="1" thickBot="1">
      <c r="A2" s="425" t="s">
        <v>125</v>
      </c>
      <c r="B2" s="425"/>
      <c r="D2" s="121"/>
      <c r="E2" s="248" t="s">
        <v>161</v>
      </c>
    </row>
    <row r="3" spans="1:5" ht="37.5" customHeight="1" thickBot="1">
      <c r="A3" s="20" t="s">
        <v>64</v>
      </c>
      <c r="B3" s="21" t="s">
        <v>10</v>
      </c>
      <c r="C3" s="21" t="s">
        <v>238</v>
      </c>
      <c r="D3" s="343" t="s">
        <v>239</v>
      </c>
      <c r="E3" s="138" t="s">
        <v>187</v>
      </c>
    </row>
    <row r="4" spans="1:5" s="35" customFormat="1" ht="12" customHeight="1" thickBot="1">
      <c r="A4" s="29">
        <v>1</v>
      </c>
      <c r="B4" s="30">
        <v>2</v>
      </c>
      <c r="C4" s="30">
        <v>3</v>
      </c>
      <c r="D4" s="30">
        <v>4</v>
      </c>
      <c r="E4" s="372">
        <v>5</v>
      </c>
    </row>
    <row r="5" spans="1:5" s="1" customFormat="1" ht="12" customHeight="1" thickBot="1">
      <c r="A5" s="17" t="s">
        <v>11</v>
      </c>
      <c r="B5" s="18" t="s">
        <v>268</v>
      </c>
      <c r="C5" s="337">
        <f>+C6+C7+C8+C9+C10</f>
        <v>1090</v>
      </c>
      <c r="D5" s="337">
        <f>+D6+D7+D8+D9+D10</f>
        <v>687</v>
      </c>
      <c r="E5" s="210">
        <f>+E6+E7+E8+E9+E10</f>
        <v>271</v>
      </c>
    </row>
    <row r="6" spans="1:5" s="1" customFormat="1" ht="12" customHeight="1">
      <c r="A6" s="13" t="s">
        <v>87</v>
      </c>
      <c r="B6" s="409" t="s">
        <v>269</v>
      </c>
      <c r="C6" s="339">
        <v>1090</v>
      </c>
      <c r="D6" s="339">
        <v>687</v>
      </c>
      <c r="E6" s="212">
        <v>271</v>
      </c>
    </row>
    <row r="7" spans="1:5" s="1" customFormat="1" ht="12" customHeight="1">
      <c r="A7" s="12" t="s">
        <v>88</v>
      </c>
      <c r="B7" s="237" t="s">
        <v>270</v>
      </c>
      <c r="C7" s="338"/>
      <c r="D7" s="338"/>
      <c r="E7" s="211"/>
    </row>
    <row r="8" spans="1:5" s="1" customFormat="1" ht="12" customHeight="1">
      <c r="A8" s="12" t="s">
        <v>89</v>
      </c>
      <c r="B8" s="237" t="s">
        <v>271</v>
      </c>
      <c r="C8" s="338"/>
      <c r="D8" s="338"/>
      <c r="E8" s="211"/>
    </row>
    <row r="9" spans="1:5" s="1" customFormat="1" ht="12" customHeight="1">
      <c r="A9" s="12" t="s">
        <v>90</v>
      </c>
      <c r="B9" s="237" t="s">
        <v>272</v>
      </c>
      <c r="C9" s="338"/>
      <c r="D9" s="338"/>
      <c r="E9" s="211"/>
    </row>
    <row r="10" spans="1:5" s="1" customFormat="1" ht="12" customHeight="1" thickBot="1">
      <c r="A10" s="12" t="s">
        <v>124</v>
      </c>
      <c r="B10" s="237" t="s">
        <v>273</v>
      </c>
      <c r="C10" s="338"/>
      <c r="D10" s="338"/>
      <c r="E10" s="211"/>
    </row>
    <row r="11" spans="1:5" s="1" customFormat="1" ht="12" customHeight="1" thickBot="1">
      <c r="A11" s="17" t="s">
        <v>12</v>
      </c>
      <c r="B11" s="236" t="s">
        <v>209</v>
      </c>
      <c r="C11" s="387"/>
      <c r="D11" s="387"/>
      <c r="E11" s="388"/>
    </row>
    <row r="12" spans="1:5" s="1" customFormat="1" ht="12" customHeight="1" thickBot="1">
      <c r="A12" s="17" t="s">
        <v>13</v>
      </c>
      <c r="B12" s="18" t="s">
        <v>221</v>
      </c>
      <c r="C12" s="387"/>
      <c r="D12" s="387"/>
      <c r="E12" s="388"/>
    </row>
    <row r="13" spans="1:5" s="1" customFormat="1" ht="12" customHeight="1" thickBot="1">
      <c r="A13" s="17" t="s">
        <v>131</v>
      </c>
      <c r="B13" s="236" t="s">
        <v>274</v>
      </c>
      <c r="C13" s="416">
        <v>8</v>
      </c>
      <c r="D13" s="416">
        <v>3</v>
      </c>
      <c r="E13" s="415"/>
    </row>
    <row r="14" spans="1:5" s="1" customFormat="1" ht="12" customHeight="1" thickBot="1">
      <c r="A14" s="17" t="s">
        <v>15</v>
      </c>
      <c r="B14" s="236" t="s">
        <v>6</v>
      </c>
      <c r="C14" s="387"/>
      <c r="D14" s="387"/>
      <c r="E14" s="388"/>
    </row>
    <row r="15" spans="1:5" s="1" customFormat="1" ht="12" customHeight="1" thickBot="1">
      <c r="A15" s="17" t="s">
        <v>16</v>
      </c>
      <c r="B15" s="236" t="s">
        <v>210</v>
      </c>
      <c r="C15" s="387">
        <v>80</v>
      </c>
      <c r="D15" s="387"/>
      <c r="E15" s="388"/>
    </row>
    <row r="16" spans="1:5" s="1" customFormat="1" ht="12" customHeight="1" thickBot="1">
      <c r="A16" s="17" t="s">
        <v>133</v>
      </c>
      <c r="B16" s="236" t="s">
        <v>254</v>
      </c>
      <c r="C16" s="387"/>
      <c r="D16" s="387"/>
      <c r="E16" s="388"/>
    </row>
    <row r="17" spans="1:5" s="1" customFormat="1" ht="12" customHeight="1" thickBot="1">
      <c r="A17" s="17" t="s">
        <v>18</v>
      </c>
      <c r="B17" s="18" t="s">
        <v>275</v>
      </c>
      <c r="C17" s="342">
        <f>+C5+C11+C12+C13+C14+C15+C16</f>
        <v>1178</v>
      </c>
      <c r="D17" s="342">
        <f>+D5+D11+D12+D13+D14+D15+D16</f>
        <v>690</v>
      </c>
      <c r="E17" s="371">
        <f>+E5+E11+E12+E13+E14+E15+E16</f>
        <v>271</v>
      </c>
    </row>
    <row r="18" spans="1:5" s="1" customFormat="1" ht="12" customHeight="1" thickBot="1">
      <c r="A18" s="17" t="s">
        <v>19</v>
      </c>
      <c r="B18" s="236" t="s">
        <v>276</v>
      </c>
      <c r="C18" s="337">
        <f>SUM(C19:C23)</f>
        <v>116</v>
      </c>
      <c r="D18" s="337">
        <f>SUM(D19:D23)</f>
        <v>451</v>
      </c>
      <c r="E18" s="210">
        <f>SUM(E19:E23)</f>
        <v>444</v>
      </c>
    </row>
    <row r="19" spans="1:5" s="1" customFormat="1" ht="12" customHeight="1">
      <c r="A19" s="12" t="s">
        <v>257</v>
      </c>
      <c r="B19" s="237" t="s">
        <v>279</v>
      </c>
      <c r="C19" s="341"/>
      <c r="D19" s="341"/>
      <c r="E19" s="214"/>
    </row>
    <row r="20" spans="1:5" s="1" customFormat="1" ht="12" customHeight="1">
      <c r="A20" s="12" t="s">
        <v>258</v>
      </c>
      <c r="B20" s="237" t="s">
        <v>280</v>
      </c>
      <c r="C20" s="341"/>
      <c r="D20" s="341"/>
      <c r="E20" s="214"/>
    </row>
    <row r="21" spans="1:5" s="1" customFormat="1" ht="12" customHeight="1">
      <c r="A21" s="12" t="s">
        <v>259</v>
      </c>
      <c r="B21" s="237" t="s">
        <v>281</v>
      </c>
      <c r="C21" s="341">
        <v>116</v>
      </c>
      <c r="D21" s="341">
        <v>451</v>
      </c>
      <c r="E21" s="214">
        <v>444</v>
      </c>
    </row>
    <row r="22" spans="1:5" s="1" customFormat="1" ht="12" customHeight="1">
      <c r="A22" s="12" t="s">
        <v>277</v>
      </c>
      <c r="B22" s="237" t="s">
        <v>282</v>
      </c>
      <c r="C22" s="341"/>
      <c r="D22" s="341"/>
      <c r="E22" s="214"/>
    </row>
    <row r="23" spans="1:5" s="1" customFormat="1" ht="12" customHeight="1" thickBot="1">
      <c r="A23" s="12" t="s">
        <v>278</v>
      </c>
      <c r="B23" s="237" t="s">
        <v>203</v>
      </c>
      <c r="C23" s="341"/>
      <c r="D23" s="341"/>
      <c r="E23" s="214"/>
    </row>
    <row r="24" spans="1:5" s="1" customFormat="1" ht="12" customHeight="1" thickBot="1">
      <c r="A24" s="17" t="s">
        <v>20</v>
      </c>
      <c r="B24" s="236" t="s">
        <v>204</v>
      </c>
      <c r="C24" s="387"/>
      <c r="D24" s="387"/>
      <c r="E24" s="388"/>
    </row>
    <row r="25" spans="1:5" s="1" customFormat="1" ht="12" customHeight="1" thickBot="1">
      <c r="A25" s="17" t="s">
        <v>21</v>
      </c>
      <c r="B25" s="412" t="s">
        <v>283</v>
      </c>
      <c r="C25" s="342">
        <f>+C18+C24</f>
        <v>116</v>
      </c>
      <c r="D25" s="342">
        <f>+D18+D24</f>
        <v>451</v>
      </c>
      <c r="E25" s="371">
        <f>+E18+E24</f>
        <v>444</v>
      </c>
    </row>
    <row r="26" spans="1:5" s="1" customFormat="1" ht="12" customHeight="1" thickBot="1">
      <c r="A26" s="17" t="s">
        <v>22</v>
      </c>
      <c r="B26" s="411" t="s">
        <v>284</v>
      </c>
      <c r="C26" s="342">
        <f>+C17+C25</f>
        <v>1294</v>
      </c>
      <c r="D26" s="342">
        <f>+D17+D25</f>
        <v>1141</v>
      </c>
      <c r="E26" s="371">
        <f>+E17+E25</f>
        <v>715</v>
      </c>
    </row>
    <row r="27" spans="1:5" s="1" customFormat="1" ht="12" customHeight="1">
      <c r="A27" s="315"/>
      <c r="B27" s="316"/>
      <c r="C27" s="317"/>
      <c r="D27" s="318"/>
      <c r="E27" s="319"/>
    </row>
    <row r="28" spans="1:5" s="1" customFormat="1" ht="12" customHeight="1">
      <c r="A28" s="424" t="s">
        <v>39</v>
      </c>
      <c r="B28" s="424"/>
      <c r="C28" s="424"/>
      <c r="D28" s="424"/>
      <c r="E28" s="424"/>
    </row>
    <row r="29" spans="1:5" s="1" customFormat="1" ht="12" customHeight="1" thickBot="1">
      <c r="A29" s="426" t="s">
        <v>126</v>
      </c>
      <c r="B29" s="426"/>
      <c r="C29" s="323"/>
      <c r="D29" s="121"/>
      <c r="E29" s="248" t="s">
        <v>161</v>
      </c>
    </row>
    <row r="30" spans="1:6" s="1" customFormat="1" ht="24" customHeight="1" thickBot="1">
      <c r="A30" s="20" t="s">
        <v>9</v>
      </c>
      <c r="B30" s="21" t="s">
        <v>40</v>
      </c>
      <c r="C30" s="21" t="s">
        <v>238</v>
      </c>
      <c r="D30" s="343" t="s">
        <v>239</v>
      </c>
      <c r="E30" s="138" t="s">
        <v>187</v>
      </c>
      <c r="F30" s="123"/>
    </row>
    <row r="31" spans="1:6" s="1" customFormat="1" ht="12" customHeight="1" thickBot="1">
      <c r="A31" s="29">
        <v>1</v>
      </c>
      <c r="B31" s="30">
        <v>2</v>
      </c>
      <c r="C31" s="30">
        <v>3</v>
      </c>
      <c r="D31" s="30">
        <v>4</v>
      </c>
      <c r="E31" s="31">
        <v>5</v>
      </c>
      <c r="F31" s="123"/>
    </row>
    <row r="32" spans="1:6" s="1" customFormat="1" ht="15" customHeight="1" thickBot="1">
      <c r="A32" s="19" t="s">
        <v>11</v>
      </c>
      <c r="B32" s="28" t="s">
        <v>205</v>
      </c>
      <c r="C32" s="336">
        <f>SUM(C33:C37)</f>
        <v>843</v>
      </c>
      <c r="D32" s="336">
        <f>SUM(D33:D37)</f>
        <v>504</v>
      </c>
      <c r="E32" s="417">
        <f>SUM(E33:E37)</f>
        <v>524</v>
      </c>
      <c r="F32" s="123"/>
    </row>
    <row r="33" spans="1:5" s="1" customFormat="1" ht="12.75" customHeight="1">
      <c r="A33" s="15" t="s">
        <v>87</v>
      </c>
      <c r="B33" s="8" t="s">
        <v>41</v>
      </c>
      <c r="C33" s="420">
        <v>56</v>
      </c>
      <c r="D33" s="420"/>
      <c r="E33" s="418">
        <v>28</v>
      </c>
    </row>
    <row r="34" spans="1:5" ht="12" customHeight="1">
      <c r="A34" s="12" t="s">
        <v>88</v>
      </c>
      <c r="B34" s="6" t="s">
        <v>134</v>
      </c>
      <c r="C34" s="338">
        <v>9</v>
      </c>
      <c r="D34" s="338">
        <v>16</v>
      </c>
      <c r="E34" s="211">
        <v>16</v>
      </c>
    </row>
    <row r="35" spans="1:5" ht="12" customHeight="1">
      <c r="A35" s="12" t="s">
        <v>89</v>
      </c>
      <c r="B35" s="6" t="s">
        <v>115</v>
      </c>
      <c r="C35" s="340">
        <v>778</v>
      </c>
      <c r="D35" s="340">
        <v>488</v>
      </c>
      <c r="E35" s="213">
        <v>480</v>
      </c>
    </row>
    <row r="36" spans="1:5" s="35" customFormat="1" ht="12" customHeight="1">
      <c r="A36" s="12" t="s">
        <v>90</v>
      </c>
      <c r="B36" s="9" t="s">
        <v>135</v>
      </c>
      <c r="C36" s="340"/>
      <c r="D36" s="340"/>
      <c r="E36" s="213"/>
    </row>
    <row r="37" spans="1:5" ht="12" customHeight="1" thickBot="1">
      <c r="A37" s="12" t="s">
        <v>101</v>
      </c>
      <c r="B37" s="16" t="s">
        <v>136</v>
      </c>
      <c r="C37" s="340"/>
      <c r="D37" s="340"/>
      <c r="E37" s="213"/>
    </row>
    <row r="38" spans="1:5" ht="12" customHeight="1" thickBot="1">
      <c r="A38" s="17" t="s">
        <v>12</v>
      </c>
      <c r="B38" s="27" t="s">
        <v>285</v>
      </c>
      <c r="C38" s="337">
        <f>+C39+C40+C41</f>
        <v>0</v>
      </c>
      <c r="D38" s="337">
        <f>+D39+D40+D41</f>
        <v>193</v>
      </c>
      <c r="E38" s="210">
        <f>+E39+E40+E41</f>
        <v>191</v>
      </c>
    </row>
    <row r="39" spans="1:5" ht="12" customHeight="1">
      <c r="A39" s="13" t="s">
        <v>93</v>
      </c>
      <c r="B39" s="6" t="s">
        <v>160</v>
      </c>
      <c r="C39" s="339"/>
      <c r="D39" s="339">
        <v>193</v>
      </c>
      <c r="E39" s="212">
        <v>191</v>
      </c>
    </row>
    <row r="40" spans="1:5" ht="12" customHeight="1">
      <c r="A40" s="13" t="s">
        <v>94</v>
      </c>
      <c r="B40" s="10" t="s">
        <v>137</v>
      </c>
      <c r="C40" s="338"/>
      <c r="D40" s="338"/>
      <c r="E40" s="211"/>
    </row>
    <row r="41" spans="1:5" ht="12" customHeight="1" thickBot="1">
      <c r="A41" s="13" t="s">
        <v>95</v>
      </c>
      <c r="B41" s="238" t="s">
        <v>162</v>
      </c>
      <c r="C41" s="338"/>
      <c r="D41" s="338"/>
      <c r="E41" s="211"/>
    </row>
    <row r="42" spans="1:5" ht="12" customHeight="1" thickBot="1">
      <c r="A42" s="17" t="s">
        <v>13</v>
      </c>
      <c r="B42" s="116" t="s">
        <v>206</v>
      </c>
      <c r="C42" s="337">
        <f>+C43+C44</f>
        <v>0</v>
      </c>
      <c r="D42" s="337">
        <f>+D43+D44</f>
        <v>0</v>
      </c>
      <c r="E42" s="210">
        <f>+E43+E44</f>
        <v>0</v>
      </c>
    </row>
    <row r="43" spans="1:5" ht="12" customHeight="1">
      <c r="A43" s="13" t="s">
        <v>82</v>
      </c>
      <c r="B43" s="7" t="s">
        <v>52</v>
      </c>
      <c r="C43" s="339"/>
      <c r="D43" s="339"/>
      <c r="E43" s="212"/>
    </row>
    <row r="44" spans="1:5" ht="12" customHeight="1" thickBot="1">
      <c r="A44" s="14" t="s">
        <v>83</v>
      </c>
      <c r="B44" s="10" t="s">
        <v>53</v>
      </c>
      <c r="C44" s="340"/>
      <c r="D44" s="340"/>
      <c r="E44" s="213"/>
    </row>
    <row r="45" spans="1:5" ht="12" customHeight="1" thickBot="1">
      <c r="A45" s="17" t="s">
        <v>14</v>
      </c>
      <c r="B45" s="116" t="s">
        <v>207</v>
      </c>
      <c r="C45" s="337">
        <f>+C32+C38+C42</f>
        <v>843</v>
      </c>
      <c r="D45" s="337">
        <f>+D32+D38+D42</f>
        <v>697</v>
      </c>
      <c r="E45" s="210">
        <f>+E32+E38+E42</f>
        <v>715</v>
      </c>
    </row>
    <row r="46" spans="1:5" ht="12" customHeight="1" thickBot="1">
      <c r="A46" s="17" t="s">
        <v>15</v>
      </c>
      <c r="B46" s="116" t="s">
        <v>286</v>
      </c>
      <c r="C46" s="337">
        <f>+C47+C48</f>
        <v>0</v>
      </c>
      <c r="D46" s="337">
        <f>+D47+D48</f>
        <v>0</v>
      </c>
      <c r="E46" s="210">
        <f>+E47+E48</f>
        <v>0</v>
      </c>
    </row>
    <row r="47" spans="1:5" ht="12" customHeight="1">
      <c r="A47" s="13" t="s">
        <v>84</v>
      </c>
      <c r="B47" s="7" t="s">
        <v>287</v>
      </c>
      <c r="C47" s="338"/>
      <c r="D47" s="338"/>
      <c r="E47" s="211"/>
    </row>
    <row r="48" spans="1:5" ht="12" customHeight="1" thickBot="1">
      <c r="A48" s="11" t="s">
        <v>85</v>
      </c>
      <c r="B48" s="5" t="s">
        <v>288</v>
      </c>
      <c r="C48" s="340"/>
      <c r="D48" s="340"/>
      <c r="E48" s="213"/>
    </row>
    <row r="49" spans="1:5" ht="12" customHeight="1" thickBot="1">
      <c r="A49" s="17" t="s">
        <v>16</v>
      </c>
      <c r="B49" s="412" t="s">
        <v>289</v>
      </c>
      <c r="C49" s="421">
        <f>+C45+C46</f>
        <v>843</v>
      </c>
      <c r="D49" s="421">
        <f>+D45+D46</f>
        <v>697</v>
      </c>
      <c r="E49" s="419">
        <f>+E45+E46</f>
        <v>715</v>
      </c>
    </row>
    <row r="50" ht="12" customHeight="1">
      <c r="C50" s="322"/>
    </row>
    <row r="51" ht="12" customHeight="1">
      <c r="C51" s="322"/>
    </row>
    <row r="52" ht="12" customHeight="1">
      <c r="C52" s="322"/>
    </row>
    <row r="53" ht="12" customHeight="1">
      <c r="C53" s="322"/>
    </row>
    <row r="54" spans="3:6" ht="15" customHeight="1">
      <c r="C54" s="117"/>
      <c r="D54" s="117"/>
      <c r="E54" s="117"/>
      <c r="F54" s="117"/>
    </row>
    <row r="55" s="1" customFormat="1" ht="12.75" customHeight="1"/>
    <row r="56" ht="15.75">
      <c r="C56" s="322"/>
    </row>
    <row r="57" ht="15.75">
      <c r="C57" s="322"/>
    </row>
    <row r="58" ht="15.75">
      <c r="C58" s="322"/>
    </row>
    <row r="59" ht="16.5" customHeight="1">
      <c r="C59" s="322"/>
    </row>
    <row r="60" ht="15.75">
      <c r="C60" s="322"/>
    </row>
    <row r="61" ht="15.75">
      <c r="C61" s="322"/>
    </row>
    <row r="62" ht="15.75">
      <c r="C62" s="322"/>
    </row>
    <row r="63" ht="15.75">
      <c r="C63" s="322"/>
    </row>
    <row r="64" ht="15.75">
      <c r="C64" s="322"/>
    </row>
    <row r="65" ht="15.75">
      <c r="C65" s="322"/>
    </row>
    <row r="66" ht="15.75">
      <c r="C66" s="322"/>
    </row>
    <row r="67" ht="15.75">
      <c r="C67" s="322"/>
    </row>
    <row r="68" ht="15.75">
      <c r="C68" s="322"/>
    </row>
  </sheetData>
  <sheetProtection sheet="1"/>
  <mergeCells count="4">
    <mergeCell ref="A1:E1"/>
    <mergeCell ref="A28:E28"/>
    <mergeCell ref="A29:B29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
Német Nemzetiségi Önkormányzat Pula
2014. ÉVI KÖLTSÉGVETÉSÉNEK PÉNZÜGYI MÉRLEGE&amp;R&amp;"Times New Roman CE,Félkövér dőlt"&amp;11 1. számú tájékoztató kimtatás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61" customWidth="1"/>
    <col min="2" max="2" width="49.625" style="48" customWidth="1"/>
    <col min="3" max="8" width="12.875" style="48" customWidth="1"/>
    <col min="9" max="9" width="13.875" style="48" customWidth="1"/>
    <col min="10" max="16384" width="9.375" style="48" customWidth="1"/>
  </cols>
  <sheetData>
    <row r="1" spans="1:9" ht="27.75" customHeight="1">
      <c r="A1" s="469" t="s">
        <v>5</v>
      </c>
      <c r="B1" s="469"/>
      <c r="C1" s="469"/>
      <c r="D1" s="469"/>
      <c r="E1" s="469"/>
      <c r="F1" s="469"/>
      <c r="G1" s="469"/>
      <c r="H1" s="469"/>
      <c r="I1" s="469"/>
    </row>
    <row r="2" ht="20.25" customHeight="1" thickBot="1">
      <c r="I2" s="404" t="s">
        <v>55</v>
      </c>
    </row>
    <row r="3" spans="1:9" s="405" customFormat="1" ht="26.25" customHeight="1">
      <c r="A3" s="477" t="s">
        <v>64</v>
      </c>
      <c r="B3" s="472" t="s">
        <v>79</v>
      </c>
      <c r="C3" s="477" t="s">
        <v>80</v>
      </c>
      <c r="D3" s="477" t="s">
        <v>267</v>
      </c>
      <c r="E3" s="474" t="s">
        <v>63</v>
      </c>
      <c r="F3" s="475"/>
      <c r="G3" s="475"/>
      <c r="H3" s="476"/>
      <c r="I3" s="472" t="s">
        <v>43</v>
      </c>
    </row>
    <row r="4" spans="1:9" s="406" customFormat="1" ht="32.25" customHeight="1" thickBot="1">
      <c r="A4" s="478"/>
      <c r="B4" s="473"/>
      <c r="C4" s="473"/>
      <c r="D4" s="478"/>
      <c r="E4" s="215" t="s">
        <v>146</v>
      </c>
      <c r="F4" s="215" t="s">
        <v>181</v>
      </c>
      <c r="G4" s="215" t="s">
        <v>182</v>
      </c>
      <c r="H4" s="216" t="s">
        <v>242</v>
      </c>
      <c r="I4" s="473"/>
    </row>
    <row r="5" spans="1:9" s="407" customFormat="1" ht="12.75" customHeight="1" thickBot="1">
      <c r="A5" s="217">
        <v>1</v>
      </c>
      <c r="B5" s="218">
        <v>2</v>
      </c>
      <c r="C5" s="219">
        <v>3</v>
      </c>
      <c r="D5" s="218">
        <v>4</v>
      </c>
      <c r="E5" s="217">
        <v>5</v>
      </c>
      <c r="F5" s="219">
        <v>6</v>
      </c>
      <c r="G5" s="219">
        <v>7</v>
      </c>
      <c r="H5" s="220">
        <v>8</v>
      </c>
      <c r="I5" s="221" t="s">
        <v>81</v>
      </c>
    </row>
    <row r="6" spans="1:9" ht="24.75" customHeight="1" thickBot="1">
      <c r="A6" s="222" t="s">
        <v>11</v>
      </c>
      <c r="B6" s="223" t="s">
        <v>310</v>
      </c>
      <c r="C6" s="399"/>
      <c r="D6" s="62">
        <f>+D7+D8</f>
        <v>0</v>
      </c>
      <c r="E6" s="63">
        <f>+E7+E8</f>
        <v>0</v>
      </c>
      <c r="F6" s="64">
        <f>+F7+F8</f>
        <v>0</v>
      </c>
      <c r="G6" s="64">
        <f>+G7+G8</f>
        <v>0</v>
      </c>
      <c r="H6" s="65">
        <f>+H7+H8</f>
        <v>0</v>
      </c>
      <c r="I6" s="62">
        <f aca="true" t="shared" si="0" ref="I6:I17">SUM(D6:H6)</f>
        <v>0</v>
      </c>
    </row>
    <row r="7" spans="1:9" ht="19.5" customHeight="1">
      <c r="A7" s="224" t="s">
        <v>12</v>
      </c>
      <c r="B7" s="66" t="s">
        <v>65</v>
      </c>
      <c r="C7" s="400"/>
      <c r="D7" s="67"/>
      <c r="E7" s="68"/>
      <c r="F7" s="25"/>
      <c r="G7" s="25"/>
      <c r="H7" s="22"/>
      <c r="I7" s="225">
        <f t="shared" si="0"/>
        <v>0</v>
      </c>
    </row>
    <row r="8" spans="1:9" ht="19.5" customHeight="1" thickBot="1">
      <c r="A8" s="224" t="s">
        <v>13</v>
      </c>
      <c r="B8" s="66" t="s">
        <v>65</v>
      </c>
      <c r="C8" s="400"/>
      <c r="D8" s="67"/>
      <c r="E8" s="68"/>
      <c r="F8" s="25"/>
      <c r="G8" s="25"/>
      <c r="H8" s="22"/>
      <c r="I8" s="225">
        <f t="shared" si="0"/>
        <v>0</v>
      </c>
    </row>
    <row r="9" spans="1:9" ht="25.5" customHeight="1" thickBot="1">
      <c r="A9" s="222" t="s">
        <v>14</v>
      </c>
      <c r="B9" s="223" t="s">
        <v>311</v>
      </c>
      <c r="C9" s="401"/>
      <c r="D9" s="62">
        <f>+D10+D11</f>
        <v>0</v>
      </c>
      <c r="E9" s="63">
        <f>+E10+E11</f>
        <v>0</v>
      </c>
      <c r="F9" s="64">
        <f>+F10+F11</f>
        <v>0</v>
      </c>
      <c r="G9" s="64">
        <f>+G10+G11</f>
        <v>0</v>
      </c>
      <c r="H9" s="65">
        <f>+H10+H11</f>
        <v>0</v>
      </c>
      <c r="I9" s="62">
        <f t="shared" si="0"/>
        <v>0</v>
      </c>
    </row>
    <row r="10" spans="1:9" ht="19.5" customHeight="1">
      <c r="A10" s="224" t="s">
        <v>15</v>
      </c>
      <c r="B10" s="66" t="s">
        <v>65</v>
      </c>
      <c r="C10" s="400"/>
      <c r="D10" s="67"/>
      <c r="E10" s="68"/>
      <c r="F10" s="25"/>
      <c r="G10" s="25"/>
      <c r="H10" s="22"/>
      <c r="I10" s="225">
        <f t="shared" si="0"/>
        <v>0</v>
      </c>
    </row>
    <row r="11" spans="1:9" ht="19.5" customHeight="1" thickBot="1">
      <c r="A11" s="224" t="s">
        <v>16</v>
      </c>
      <c r="B11" s="66" t="s">
        <v>65</v>
      </c>
      <c r="C11" s="400"/>
      <c r="D11" s="67"/>
      <c r="E11" s="68"/>
      <c r="F11" s="25"/>
      <c r="G11" s="25"/>
      <c r="H11" s="22"/>
      <c r="I11" s="225">
        <f t="shared" si="0"/>
        <v>0</v>
      </c>
    </row>
    <row r="12" spans="1:9" ht="19.5" customHeight="1" thickBot="1">
      <c r="A12" s="222" t="s">
        <v>17</v>
      </c>
      <c r="B12" s="223" t="s">
        <v>312</v>
      </c>
      <c r="C12" s="401"/>
      <c r="D12" s="62">
        <f>+D13</f>
        <v>0</v>
      </c>
      <c r="E12" s="63">
        <f>+E13</f>
        <v>0</v>
      </c>
      <c r="F12" s="64">
        <f>+F13</f>
        <v>0</v>
      </c>
      <c r="G12" s="64">
        <f>+G13</f>
        <v>0</v>
      </c>
      <c r="H12" s="65">
        <f>+H13</f>
        <v>0</v>
      </c>
      <c r="I12" s="62">
        <f t="shared" si="0"/>
        <v>0</v>
      </c>
    </row>
    <row r="13" spans="1:9" ht="19.5" customHeight="1" thickBot="1">
      <c r="A13" s="224" t="s">
        <v>18</v>
      </c>
      <c r="B13" s="66" t="s">
        <v>65</v>
      </c>
      <c r="C13" s="400"/>
      <c r="D13" s="67"/>
      <c r="E13" s="68"/>
      <c r="F13" s="25"/>
      <c r="G13" s="25"/>
      <c r="H13" s="22"/>
      <c r="I13" s="225">
        <f t="shared" si="0"/>
        <v>0</v>
      </c>
    </row>
    <row r="14" spans="1:9" ht="19.5" customHeight="1" thickBot="1">
      <c r="A14" s="222" t="s">
        <v>19</v>
      </c>
      <c r="B14" s="223"/>
      <c r="C14" s="401"/>
      <c r="D14" s="62">
        <f>+D15</f>
        <v>0</v>
      </c>
      <c r="E14" s="63">
        <f>+E15</f>
        <v>0</v>
      </c>
      <c r="F14" s="64">
        <f>+F15</f>
        <v>0</v>
      </c>
      <c r="G14" s="64">
        <f>+G15</f>
        <v>0</v>
      </c>
      <c r="H14" s="65">
        <f>+H15</f>
        <v>0</v>
      </c>
      <c r="I14" s="62">
        <f t="shared" si="0"/>
        <v>0</v>
      </c>
    </row>
    <row r="15" spans="1:9" ht="19.5" customHeight="1" thickBot="1">
      <c r="A15" s="226" t="s">
        <v>20</v>
      </c>
      <c r="B15" s="69" t="s">
        <v>65</v>
      </c>
      <c r="C15" s="402"/>
      <c r="D15" s="70"/>
      <c r="E15" s="71"/>
      <c r="F15" s="26"/>
      <c r="G15" s="26"/>
      <c r="H15" s="24"/>
      <c r="I15" s="227">
        <f t="shared" si="0"/>
        <v>0</v>
      </c>
    </row>
    <row r="16" spans="1:9" ht="19.5" customHeight="1" thickBot="1">
      <c r="A16" s="222" t="s">
        <v>21</v>
      </c>
      <c r="B16" s="228"/>
      <c r="C16" s="401"/>
      <c r="D16" s="62">
        <f>+D17</f>
        <v>0</v>
      </c>
      <c r="E16" s="63">
        <f>+E17</f>
        <v>0</v>
      </c>
      <c r="F16" s="64">
        <f>+F17</f>
        <v>0</v>
      </c>
      <c r="G16" s="64">
        <f>+G17</f>
        <v>0</v>
      </c>
      <c r="H16" s="65">
        <f>+H17</f>
        <v>0</v>
      </c>
      <c r="I16" s="62">
        <f t="shared" si="0"/>
        <v>0</v>
      </c>
    </row>
    <row r="17" spans="1:9" ht="19.5" customHeight="1" thickBot="1">
      <c r="A17" s="229" t="s">
        <v>22</v>
      </c>
      <c r="B17" s="72" t="s">
        <v>65</v>
      </c>
      <c r="C17" s="403"/>
      <c r="D17" s="73"/>
      <c r="E17" s="74"/>
      <c r="F17" s="75"/>
      <c r="G17" s="75"/>
      <c r="H17" s="23"/>
      <c r="I17" s="230">
        <f t="shared" si="0"/>
        <v>0</v>
      </c>
    </row>
    <row r="18" spans="1:9" ht="19.5" customHeight="1" thickBot="1">
      <c r="A18" s="470" t="s">
        <v>121</v>
      </c>
      <c r="B18" s="471"/>
      <c r="C18" s="113"/>
      <c r="D18" s="62">
        <f aca="true" t="shared" si="1" ref="D18:I18">+D6+D9+D12+D14+D16</f>
        <v>0</v>
      </c>
      <c r="E18" s="63">
        <f t="shared" si="1"/>
        <v>0</v>
      </c>
      <c r="F18" s="64">
        <f t="shared" si="1"/>
        <v>0</v>
      </c>
      <c r="G18" s="64">
        <f t="shared" si="1"/>
        <v>0</v>
      </c>
      <c r="H18" s="65">
        <f t="shared" si="1"/>
        <v>0</v>
      </c>
      <c r="I18" s="62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4.875" style="89" customWidth="1"/>
    <col min="2" max="2" width="31.125" style="107" customWidth="1"/>
    <col min="3" max="4" width="9.00390625" style="107" customWidth="1"/>
    <col min="5" max="5" width="9.50390625" style="107" customWidth="1"/>
    <col min="6" max="6" width="8.875" style="107" customWidth="1"/>
    <col min="7" max="7" width="8.625" style="107" customWidth="1"/>
    <col min="8" max="8" width="8.875" style="107" customWidth="1"/>
    <col min="9" max="9" width="8.125" style="107" customWidth="1"/>
    <col min="10" max="14" width="9.50390625" style="107" customWidth="1"/>
    <col min="15" max="15" width="12.625" style="89" customWidth="1"/>
    <col min="16" max="16384" width="9.375" style="107" customWidth="1"/>
  </cols>
  <sheetData>
    <row r="1" spans="1:15" ht="31.5" customHeight="1">
      <c r="A1" s="482" t="s">
        <v>243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ht="16.5" thickBot="1">
      <c r="O2" s="2" t="s">
        <v>46</v>
      </c>
    </row>
    <row r="3" spans="1:15" s="89" customFormat="1" ht="25.5" customHeight="1" thickBot="1">
      <c r="A3" s="86" t="s">
        <v>9</v>
      </c>
      <c r="B3" s="87" t="s">
        <v>56</v>
      </c>
      <c r="C3" s="87" t="s">
        <v>66</v>
      </c>
      <c r="D3" s="87" t="s">
        <v>67</v>
      </c>
      <c r="E3" s="87" t="s">
        <v>68</v>
      </c>
      <c r="F3" s="87" t="s">
        <v>69</v>
      </c>
      <c r="G3" s="87" t="s">
        <v>70</v>
      </c>
      <c r="H3" s="87" t="s">
        <v>71</v>
      </c>
      <c r="I3" s="87" t="s">
        <v>72</v>
      </c>
      <c r="J3" s="87" t="s">
        <v>73</v>
      </c>
      <c r="K3" s="87" t="s">
        <v>74</v>
      </c>
      <c r="L3" s="87" t="s">
        <v>75</v>
      </c>
      <c r="M3" s="87" t="s">
        <v>76</v>
      </c>
      <c r="N3" s="87" t="s">
        <v>77</v>
      </c>
      <c r="O3" s="88" t="s">
        <v>44</v>
      </c>
    </row>
    <row r="4" spans="1:15" s="91" customFormat="1" ht="15" customHeight="1" thickBot="1">
      <c r="A4" s="90" t="s">
        <v>11</v>
      </c>
      <c r="B4" s="479" t="s">
        <v>49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1"/>
    </row>
    <row r="5" spans="1:15" s="91" customFormat="1" ht="22.5">
      <c r="A5" s="92" t="s">
        <v>12</v>
      </c>
      <c r="B5" s="408" t="s">
        <v>313</v>
      </c>
      <c r="C5" s="93">
        <v>271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>
        <f aca="true" t="shared" si="0" ref="O5:O26">SUM(C5:N5)</f>
        <v>271</v>
      </c>
    </row>
    <row r="6" spans="1:15" s="98" customFormat="1" ht="22.5">
      <c r="A6" s="95" t="s">
        <v>13</v>
      </c>
      <c r="B6" s="233" t="s">
        <v>314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>
        <f t="shared" si="0"/>
        <v>0</v>
      </c>
    </row>
    <row r="7" spans="1:15" s="98" customFormat="1" ht="22.5">
      <c r="A7" s="95" t="s">
        <v>14</v>
      </c>
      <c r="B7" s="232" t="s">
        <v>265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>
        <f t="shared" si="0"/>
        <v>0</v>
      </c>
    </row>
    <row r="8" spans="1:15" s="98" customFormat="1" ht="13.5" customHeight="1">
      <c r="A8" s="95" t="s">
        <v>15</v>
      </c>
      <c r="B8" s="231" t="s">
        <v>266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>
        <f t="shared" si="0"/>
        <v>0</v>
      </c>
    </row>
    <row r="9" spans="1:15" s="98" customFormat="1" ht="13.5" customHeight="1">
      <c r="A9" s="95" t="s">
        <v>16</v>
      </c>
      <c r="B9" s="231" t="s">
        <v>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 t="shared" si="0"/>
        <v>0</v>
      </c>
    </row>
    <row r="10" spans="1:15" s="98" customFormat="1" ht="13.5" customHeight="1">
      <c r="A10" s="95" t="s">
        <v>17</v>
      </c>
      <c r="B10" s="231" t="s">
        <v>210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>
        <f t="shared" si="0"/>
        <v>0</v>
      </c>
    </row>
    <row r="11" spans="1:15" s="98" customFormat="1" ht="22.5">
      <c r="A11" s="95" t="s">
        <v>18</v>
      </c>
      <c r="B11" s="233" t="s">
        <v>254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>
        <f t="shared" si="0"/>
        <v>0</v>
      </c>
    </row>
    <row r="12" spans="1:15" s="98" customFormat="1" ht="13.5" customHeight="1" thickBot="1">
      <c r="A12" s="95" t="s">
        <v>19</v>
      </c>
      <c r="B12" s="231" t="s">
        <v>319</v>
      </c>
      <c r="C12" s="96"/>
      <c r="D12" s="96">
        <v>20</v>
      </c>
      <c r="E12" s="96">
        <v>4</v>
      </c>
      <c r="F12" s="96">
        <v>4</v>
      </c>
      <c r="G12" s="96">
        <v>270</v>
      </c>
      <c r="H12" s="96">
        <v>4</v>
      </c>
      <c r="I12" s="96">
        <v>4</v>
      </c>
      <c r="J12" s="96">
        <v>4</v>
      </c>
      <c r="K12" s="96">
        <v>4</v>
      </c>
      <c r="L12" s="96">
        <v>4</v>
      </c>
      <c r="M12" s="96">
        <v>122</v>
      </c>
      <c r="N12" s="96">
        <v>4</v>
      </c>
      <c r="O12" s="97">
        <f t="shared" si="0"/>
        <v>444</v>
      </c>
    </row>
    <row r="13" spans="1:15" s="91" customFormat="1" ht="15.75" customHeight="1" thickBot="1">
      <c r="A13" s="90" t="s">
        <v>20</v>
      </c>
      <c r="B13" s="32" t="s">
        <v>98</v>
      </c>
      <c r="C13" s="101">
        <f aca="true" t="shared" si="1" ref="C13:N13">SUM(C5:C12)</f>
        <v>271</v>
      </c>
      <c r="D13" s="101">
        <f t="shared" si="1"/>
        <v>20</v>
      </c>
      <c r="E13" s="101">
        <f t="shared" si="1"/>
        <v>4</v>
      </c>
      <c r="F13" s="101">
        <f t="shared" si="1"/>
        <v>4</v>
      </c>
      <c r="G13" s="101">
        <f t="shared" si="1"/>
        <v>270</v>
      </c>
      <c r="H13" s="101">
        <f t="shared" si="1"/>
        <v>4</v>
      </c>
      <c r="I13" s="101">
        <f t="shared" si="1"/>
        <v>4</v>
      </c>
      <c r="J13" s="101">
        <f t="shared" si="1"/>
        <v>4</v>
      </c>
      <c r="K13" s="101">
        <f t="shared" si="1"/>
        <v>4</v>
      </c>
      <c r="L13" s="101">
        <f t="shared" si="1"/>
        <v>4</v>
      </c>
      <c r="M13" s="101">
        <f t="shared" si="1"/>
        <v>122</v>
      </c>
      <c r="N13" s="101">
        <f t="shared" si="1"/>
        <v>4</v>
      </c>
      <c r="O13" s="102">
        <f>SUM(C13:N13)</f>
        <v>715</v>
      </c>
    </row>
    <row r="14" spans="1:15" s="91" customFormat="1" ht="15" customHeight="1" thickBot="1">
      <c r="A14" s="90" t="s">
        <v>21</v>
      </c>
      <c r="B14" s="479" t="s">
        <v>50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1"/>
    </row>
    <row r="15" spans="1:15" s="98" customFormat="1" ht="13.5" customHeight="1">
      <c r="A15" s="103" t="s">
        <v>22</v>
      </c>
      <c r="B15" s="234" t="s">
        <v>57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>
        <v>28</v>
      </c>
      <c r="N15" s="99"/>
      <c r="O15" s="100">
        <f t="shared" si="0"/>
        <v>28</v>
      </c>
    </row>
    <row r="16" spans="1:15" s="98" customFormat="1" ht="27" customHeight="1">
      <c r="A16" s="95" t="s">
        <v>23</v>
      </c>
      <c r="B16" s="233" t="s">
        <v>134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>
        <v>16</v>
      </c>
      <c r="N16" s="96"/>
      <c r="O16" s="97">
        <f t="shared" si="0"/>
        <v>16</v>
      </c>
    </row>
    <row r="17" spans="1:15" s="98" customFormat="1" ht="13.5" customHeight="1">
      <c r="A17" s="95" t="s">
        <v>24</v>
      </c>
      <c r="B17" s="231" t="s">
        <v>115</v>
      </c>
      <c r="C17" s="96">
        <v>4</v>
      </c>
      <c r="D17" s="96">
        <v>20</v>
      </c>
      <c r="E17" s="96">
        <v>4</v>
      </c>
      <c r="F17" s="96">
        <v>4</v>
      </c>
      <c r="G17" s="96">
        <v>79</v>
      </c>
      <c r="H17" s="96">
        <v>4</v>
      </c>
      <c r="I17" s="96">
        <v>4</v>
      </c>
      <c r="J17" s="96">
        <v>4</v>
      </c>
      <c r="K17" s="96">
        <v>4</v>
      </c>
      <c r="L17" s="96">
        <v>4</v>
      </c>
      <c r="M17" s="96">
        <v>345</v>
      </c>
      <c r="N17" s="96">
        <v>4</v>
      </c>
      <c r="O17" s="97">
        <f t="shared" si="0"/>
        <v>480</v>
      </c>
    </row>
    <row r="18" spans="1:15" s="98" customFormat="1" ht="13.5" customHeight="1">
      <c r="A18" s="95" t="s">
        <v>25</v>
      </c>
      <c r="B18" s="231" t="s">
        <v>135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>
        <f t="shared" si="0"/>
        <v>0</v>
      </c>
    </row>
    <row r="19" spans="1:15" s="98" customFormat="1" ht="13.5" customHeight="1">
      <c r="A19" s="95" t="s">
        <v>26</v>
      </c>
      <c r="B19" s="231" t="s">
        <v>136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>
        <f t="shared" si="0"/>
        <v>0</v>
      </c>
    </row>
    <row r="20" spans="1:15" s="98" customFormat="1" ht="13.5" customHeight="1">
      <c r="A20" s="95" t="s">
        <v>27</v>
      </c>
      <c r="B20" s="231" t="s">
        <v>160</v>
      </c>
      <c r="C20" s="96"/>
      <c r="D20" s="96"/>
      <c r="E20" s="96"/>
      <c r="F20" s="96"/>
      <c r="G20" s="96">
        <v>191</v>
      </c>
      <c r="H20" s="96"/>
      <c r="I20" s="96"/>
      <c r="J20" s="96"/>
      <c r="K20" s="96"/>
      <c r="L20" s="96"/>
      <c r="M20" s="96"/>
      <c r="N20" s="96"/>
      <c r="O20" s="97">
        <f t="shared" si="0"/>
        <v>191</v>
      </c>
    </row>
    <row r="21" spans="1:15" s="98" customFormat="1" ht="15.75">
      <c r="A21" s="95" t="s">
        <v>28</v>
      </c>
      <c r="B21" s="233" t="s">
        <v>137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>
        <f t="shared" si="0"/>
        <v>0</v>
      </c>
    </row>
    <row r="22" spans="1:15" s="98" customFormat="1" ht="13.5" customHeight="1">
      <c r="A22" s="95" t="s">
        <v>29</v>
      </c>
      <c r="B22" s="231" t="s">
        <v>162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>
        <f t="shared" si="0"/>
        <v>0</v>
      </c>
    </row>
    <row r="23" spans="1:15" s="98" customFormat="1" ht="13.5" customHeight="1">
      <c r="A23" s="95" t="s">
        <v>30</v>
      </c>
      <c r="B23" s="231" t="s">
        <v>42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5" s="98" customFormat="1" ht="13.5" customHeight="1">
      <c r="A24" s="95" t="s">
        <v>31</v>
      </c>
      <c r="B24" s="231" t="s">
        <v>292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s="98" customFormat="1" ht="13.5" customHeight="1" thickBot="1">
      <c r="A25" s="95" t="s">
        <v>32</v>
      </c>
      <c r="B25" s="231" t="s">
        <v>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>
        <f t="shared" si="0"/>
        <v>0</v>
      </c>
    </row>
    <row r="26" spans="1:15" s="91" customFormat="1" ht="15.75" customHeight="1" thickBot="1">
      <c r="A26" s="104" t="s">
        <v>33</v>
      </c>
      <c r="B26" s="32" t="s">
        <v>99</v>
      </c>
      <c r="C26" s="101">
        <f aca="true" t="shared" si="2" ref="C26:N26">SUM(C15:C25)</f>
        <v>4</v>
      </c>
      <c r="D26" s="101">
        <f t="shared" si="2"/>
        <v>20</v>
      </c>
      <c r="E26" s="101">
        <f t="shared" si="2"/>
        <v>4</v>
      </c>
      <c r="F26" s="101">
        <f t="shared" si="2"/>
        <v>4</v>
      </c>
      <c r="G26" s="101">
        <f t="shared" si="2"/>
        <v>270</v>
      </c>
      <c r="H26" s="101">
        <f t="shared" si="2"/>
        <v>4</v>
      </c>
      <c r="I26" s="101">
        <f t="shared" si="2"/>
        <v>4</v>
      </c>
      <c r="J26" s="101">
        <f t="shared" si="2"/>
        <v>4</v>
      </c>
      <c r="K26" s="101">
        <f t="shared" si="2"/>
        <v>4</v>
      </c>
      <c r="L26" s="101">
        <f t="shared" si="2"/>
        <v>4</v>
      </c>
      <c r="M26" s="101">
        <f t="shared" si="2"/>
        <v>389</v>
      </c>
      <c r="N26" s="101">
        <f t="shared" si="2"/>
        <v>4</v>
      </c>
      <c r="O26" s="102">
        <f t="shared" si="0"/>
        <v>715</v>
      </c>
    </row>
    <row r="27" spans="1:15" ht="16.5" thickBot="1">
      <c r="A27" s="104" t="s">
        <v>34</v>
      </c>
      <c r="B27" s="235" t="s">
        <v>100</v>
      </c>
      <c r="C27" s="105">
        <f aca="true" t="shared" si="3" ref="C27:O27">C13-C26</f>
        <v>267</v>
      </c>
      <c r="D27" s="105">
        <f t="shared" si="3"/>
        <v>0</v>
      </c>
      <c r="E27" s="105">
        <f t="shared" si="3"/>
        <v>0</v>
      </c>
      <c r="F27" s="105">
        <f t="shared" si="3"/>
        <v>0</v>
      </c>
      <c r="G27" s="105">
        <f t="shared" si="3"/>
        <v>0</v>
      </c>
      <c r="H27" s="105">
        <f t="shared" si="3"/>
        <v>0</v>
      </c>
      <c r="I27" s="105">
        <f t="shared" si="3"/>
        <v>0</v>
      </c>
      <c r="J27" s="105">
        <f t="shared" si="3"/>
        <v>0</v>
      </c>
      <c r="K27" s="105">
        <f t="shared" si="3"/>
        <v>0</v>
      </c>
      <c r="L27" s="105">
        <f t="shared" si="3"/>
        <v>0</v>
      </c>
      <c r="M27" s="105">
        <f t="shared" si="3"/>
        <v>-267</v>
      </c>
      <c r="N27" s="105">
        <f t="shared" si="3"/>
        <v>0</v>
      </c>
      <c r="O27" s="106">
        <f t="shared" si="3"/>
        <v>0</v>
      </c>
    </row>
    <row r="28" ht="15.75">
      <c r="A28" s="108"/>
    </row>
    <row r="29" spans="2:15" ht="15.75">
      <c r="B29" s="109"/>
      <c r="C29" s="110"/>
      <c r="D29" s="110"/>
      <c r="O29" s="107"/>
    </row>
    <row r="30" ht="15.75">
      <c r="O30" s="107"/>
    </row>
    <row r="31" ht="15.75">
      <c r="O31" s="107"/>
    </row>
    <row r="32" ht="15.75">
      <c r="O32" s="107"/>
    </row>
    <row r="33" ht="15.75">
      <c r="O33" s="107"/>
    </row>
    <row r="34" ht="15.75">
      <c r="O34" s="107"/>
    </row>
    <row r="35" ht="15.75">
      <c r="O35" s="107"/>
    </row>
    <row r="36" ht="15.75">
      <c r="O36" s="107"/>
    </row>
    <row r="37" ht="15.75">
      <c r="O37" s="107"/>
    </row>
    <row r="38" ht="15.75">
      <c r="O38" s="107"/>
    </row>
    <row r="39" ht="15.75">
      <c r="O39" s="107"/>
    </row>
    <row r="40" ht="15.75">
      <c r="O40" s="107"/>
    </row>
    <row r="41" ht="15.75">
      <c r="O41" s="107"/>
    </row>
    <row r="42" ht="15.75">
      <c r="O42" s="107"/>
    </row>
    <row r="43" ht="15.75">
      <c r="O43" s="107"/>
    </row>
    <row r="44" ht="15.75">
      <c r="O44" s="107"/>
    </row>
    <row r="45" ht="15.75">
      <c r="O45" s="107"/>
    </row>
    <row r="46" ht="15.75">
      <c r="O46" s="107"/>
    </row>
    <row r="47" ht="15.75">
      <c r="O47" s="107"/>
    </row>
    <row r="48" ht="15.75">
      <c r="O48" s="107"/>
    </row>
    <row r="49" ht="15.75">
      <c r="O49" s="107"/>
    </row>
    <row r="50" ht="15.75">
      <c r="O50" s="107"/>
    </row>
    <row r="51" ht="15.75">
      <c r="O51" s="107"/>
    </row>
    <row r="52" ht="15.75">
      <c r="O52" s="107"/>
    </row>
    <row r="53" ht="15.75">
      <c r="O53" s="107"/>
    </row>
    <row r="54" ht="15.75">
      <c r="O54" s="107"/>
    </row>
    <row r="55" ht="15.75">
      <c r="O55" s="107"/>
    </row>
    <row r="56" ht="15.75">
      <c r="O56" s="107"/>
    </row>
    <row r="57" ht="15.75">
      <c r="O57" s="107"/>
    </row>
    <row r="58" ht="15.75">
      <c r="O58" s="107"/>
    </row>
    <row r="59" ht="15.75">
      <c r="O59" s="107"/>
    </row>
    <row r="60" ht="15.75">
      <c r="O60" s="107"/>
    </row>
    <row r="61" ht="15.75">
      <c r="O61" s="107"/>
    </row>
    <row r="62" ht="15.75">
      <c r="O62" s="107"/>
    </row>
    <row r="63" ht="15.75">
      <c r="O63" s="107"/>
    </row>
    <row r="64" ht="15.75">
      <c r="O64" s="107"/>
    </row>
    <row r="65" ht="15.75">
      <c r="O65" s="107"/>
    </row>
    <row r="66" ht="15.75">
      <c r="O66" s="107"/>
    </row>
    <row r="67" ht="15.75">
      <c r="O67" s="107"/>
    </row>
    <row r="68" ht="15.75">
      <c r="O68" s="107"/>
    </row>
    <row r="69" ht="15.75">
      <c r="O69" s="107"/>
    </row>
    <row r="70" ht="15.75">
      <c r="O70" s="107"/>
    </row>
    <row r="71" ht="15.75">
      <c r="O71" s="107"/>
    </row>
    <row r="72" ht="15.75">
      <c r="O72" s="107"/>
    </row>
    <row r="73" ht="15.75">
      <c r="O73" s="107"/>
    </row>
    <row r="74" ht="15.75">
      <c r="O74" s="107"/>
    </row>
    <row r="75" ht="15.75">
      <c r="O75" s="107"/>
    </row>
    <row r="76" ht="15.75">
      <c r="O76" s="107"/>
    </row>
    <row r="77" ht="15.75">
      <c r="O77" s="107"/>
    </row>
    <row r="78" ht="15.75">
      <c r="O78" s="107"/>
    </row>
    <row r="79" ht="15.75">
      <c r="O79" s="107"/>
    </row>
    <row r="80" ht="15.75">
      <c r="O80" s="107"/>
    </row>
    <row r="81" ht="15.75">
      <c r="O81" s="107"/>
    </row>
    <row r="82" ht="15.75">
      <c r="O82" s="107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&amp;CNémet Nemzetiségi Önkormányzat Pula&amp;R&amp;"Times New Roman CE,Félkövér dőlt"&amp;11 3. számú tájékoztató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9" sqref="E9"/>
    </sheetView>
  </sheetViews>
  <sheetFormatPr defaultColWidth="9.00390625" defaultRowHeight="12.75"/>
  <cols>
    <col min="1" max="1" width="6.875" style="48" customWidth="1"/>
    <col min="2" max="2" width="55.125" style="161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9.75" customHeight="1">
      <c r="B1" s="260" t="s">
        <v>291</v>
      </c>
      <c r="C1" s="261"/>
      <c r="D1" s="261"/>
      <c r="E1" s="261"/>
      <c r="F1" s="429" t="s">
        <v>290</v>
      </c>
    </row>
    <row r="2" spans="2:6" ht="14.25" thickBot="1">
      <c r="B2" s="161" t="s">
        <v>315</v>
      </c>
      <c r="E2" s="262" t="s">
        <v>55</v>
      </c>
      <c r="F2" s="429"/>
    </row>
    <row r="3" spans="1:6" ht="18" customHeight="1" thickBot="1">
      <c r="A3" s="427" t="s">
        <v>64</v>
      </c>
      <c r="B3" s="263" t="s">
        <v>49</v>
      </c>
      <c r="C3" s="264"/>
      <c r="D3" s="263" t="s">
        <v>50</v>
      </c>
      <c r="E3" s="265"/>
      <c r="F3" s="429"/>
    </row>
    <row r="4" spans="1:6" s="266" customFormat="1" ht="35.25" customHeight="1" thickBot="1">
      <c r="A4" s="428"/>
      <c r="B4" s="162" t="s">
        <v>56</v>
      </c>
      <c r="C4" s="163" t="s">
        <v>187</v>
      </c>
      <c r="D4" s="162" t="s">
        <v>56</v>
      </c>
      <c r="E4" s="44" t="s">
        <v>187</v>
      </c>
      <c r="F4" s="429"/>
    </row>
    <row r="5" spans="1:6" s="271" customFormat="1" ht="12" customHeight="1" thickBot="1">
      <c r="A5" s="267">
        <v>1</v>
      </c>
      <c r="B5" s="268">
        <v>2</v>
      </c>
      <c r="C5" s="269" t="s">
        <v>13</v>
      </c>
      <c r="D5" s="268" t="s">
        <v>14</v>
      </c>
      <c r="E5" s="270" t="s">
        <v>15</v>
      </c>
      <c r="F5" s="429"/>
    </row>
    <row r="6" spans="1:6" ht="12.75" customHeight="1">
      <c r="A6" s="272" t="s">
        <v>11</v>
      </c>
      <c r="B6" s="273" t="s">
        <v>208</v>
      </c>
      <c r="C6" s="249">
        <v>271</v>
      </c>
      <c r="D6" s="273" t="s">
        <v>57</v>
      </c>
      <c r="E6" s="255">
        <v>28</v>
      </c>
      <c r="F6" s="429"/>
    </row>
    <row r="7" spans="1:6" ht="12.75" customHeight="1">
      <c r="A7" s="274" t="s">
        <v>12</v>
      </c>
      <c r="B7" s="275" t="s">
        <v>209</v>
      </c>
      <c r="C7" s="250"/>
      <c r="D7" s="275" t="s">
        <v>134</v>
      </c>
      <c r="E7" s="256">
        <v>16</v>
      </c>
      <c r="F7" s="429"/>
    </row>
    <row r="8" spans="1:6" ht="12.75" customHeight="1">
      <c r="A8" s="274" t="s">
        <v>13</v>
      </c>
      <c r="B8" s="275" t="s">
        <v>266</v>
      </c>
      <c r="C8" s="250"/>
      <c r="D8" s="275" t="s">
        <v>165</v>
      </c>
      <c r="E8" s="256">
        <v>480</v>
      </c>
      <c r="F8" s="429"/>
    </row>
    <row r="9" spans="1:6" ht="12.75" customHeight="1">
      <c r="A9" s="274" t="s">
        <v>14</v>
      </c>
      <c r="B9" s="275" t="s">
        <v>210</v>
      </c>
      <c r="C9" s="250"/>
      <c r="D9" s="275" t="s">
        <v>135</v>
      </c>
      <c r="E9" s="256"/>
      <c r="F9" s="429"/>
    </row>
    <row r="10" spans="1:6" ht="12.75" customHeight="1">
      <c r="A10" s="274" t="s">
        <v>15</v>
      </c>
      <c r="B10" s="423"/>
      <c r="C10" s="250"/>
      <c r="D10" s="275" t="s">
        <v>136</v>
      </c>
      <c r="E10" s="256"/>
      <c r="F10" s="429"/>
    </row>
    <row r="11" spans="1:6" ht="12.75" customHeight="1">
      <c r="A11" s="274" t="s">
        <v>16</v>
      </c>
      <c r="B11" s="39"/>
      <c r="C11" s="251"/>
      <c r="D11" s="275" t="s">
        <v>42</v>
      </c>
      <c r="E11" s="256"/>
      <c r="F11" s="429"/>
    </row>
    <row r="12" spans="1:6" ht="12.75" customHeight="1">
      <c r="A12" s="274" t="s">
        <v>17</v>
      </c>
      <c r="B12" s="39"/>
      <c r="C12" s="250"/>
      <c r="D12" s="39" t="s">
        <v>292</v>
      </c>
      <c r="E12" s="256"/>
      <c r="F12" s="429"/>
    </row>
    <row r="13" spans="1:6" ht="12.75" customHeight="1">
      <c r="A13" s="274" t="s">
        <v>18</v>
      </c>
      <c r="B13" s="39"/>
      <c r="C13" s="250"/>
      <c r="D13" s="39"/>
      <c r="E13" s="256"/>
      <c r="F13" s="429"/>
    </row>
    <row r="14" spans="1:6" ht="12.75" customHeight="1">
      <c r="A14" s="274" t="s">
        <v>19</v>
      </c>
      <c r="B14" s="359"/>
      <c r="C14" s="251"/>
      <c r="D14" s="39"/>
      <c r="E14" s="256"/>
      <c r="F14" s="429"/>
    </row>
    <row r="15" spans="1:6" ht="12.75" customHeight="1">
      <c r="A15" s="274" t="s">
        <v>20</v>
      </c>
      <c r="B15" s="39"/>
      <c r="C15" s="250"/>
      <c r="D15" s="39"/>
      <c r="E15" s="256"/>
      <c r="F15" s="429"/>
    </row>
    <row r="16" spans="1:6" ht="12.75" customHeight="1">
      <c r="A16" s="274" t="s">
        <v>21</v>
      </c>
      <c r="B16" s="39"/>
      <c r="C16" s="250"/>
      <c r="D16" s="39"/>
      <c r="E16" s="256"/>
      <c r="F16" s="429"/>
    </row>
    <row r="17" spans="1:6" ht="12.75" customHeight="1" thickBot="1">
      <c r="A17" s="274" t="s">
        <v>22</v>
      </c>
      <c r="B17" s="50"/>
      <c r="C17" s="252"/>
      <c r="D17" s="39"/>
      <c r="E17" s="257"/>
      <c r="F17" s="429"/>
    </row>
    <row r="18" spans="1:6" ht="15.75" customHeight="1" thickBot="1">
      <c r="A18" s="276" t="s">
        <v>23</v>
      </c>
      <c r="B18" s="118" t="s">
        <v>293</v>
      </c>
      <c r="C18" s="253">
        <f>SUM(C6:C17)</f>
        <v>271</v>
      </c>
      <c r="D18" s="118" t="s">
        <v>218</v>
      </c>
      <c r="E18" s="258">
        <f>SUM(E6:E17)</f>
        <v>524</v>
      </c>
      <c r="F18" s="429"/>
    </row>
    <row r="19" spans="1:6" ht="12.75" customHeight="1">
      <c r="A19" s="277" t="s">
        <v>24</v>
      </c>
      <c r="B19" s="278" t="s">
        <v>213</v>
      </c>
      <c r="C19" s="422">
        <f>+C20+C21+C22+C23</f>
        <v>253</v>
      </c>
      <c r="D19" s="279" t="s">
        <v>138</v>
      </c>
      <c r="E19" s="259"/>
      <c r="F19" s="429"/>
    </row>
    <row r="20" spans="1:6" ht="12.75" customHeight="1">
      <c r="A20" s="280" t="s">
        <v>25</v>
      </c>
      <c r="B20" s="279" t="s">
        <v>158</v>
      </c>
      <c r="C20" s="77">
        <v>253</v>
      </c>
      <c r="D20" s="279" t="s">
        <v>217</v>
      </c>
      <c r="E20" s="78"/>
      <c r="F20" s="429"/>
    </row>
    <row r="21" spans="1:6" ht="12.75" customHeight="1">
      <c r="A21" s="280" t="s">
        <v>26</v>
      </c>
      <c r="B21" s="279" t="s">
        <v>159</v>
      </c>
      <c r="C21" s="77"/>
      <c r="D21" s="279" t="s">
        <v>127</v>
      </c>
      <c r="E21" s="78"/>
      <c r="F21" s="429"/>
    </row>
    <row r="22" spans="1:6" ht="12.75" customHeight="1">
      <c r="A22" s="280" t="s">
        <v>27</v>
      </c>
      <c r="B22" s="279" t="s">
        <v>163</v>
      </c>
      <c r="C22" s="77"/>
      <c r="D22" s="279" t="s">
        <v>128</v>
      </c>
      <c r="E22" s="78"/>
      <c r="F22" s="429"/>
    </row>
    <row r="23" spans="1:6" ht="12.75" customHeight="1">
      <c r="A23" s="280" t="s">
        <v>28</v>
      </c>
      <c r="B23" s="279" t="s">
        <v>164</v>
      </c>
      <c r="C23" s="77"/>
      <c r="D23" s="278" t="s">
        <v>166</v>
      </c>
      <c r="E23" s="78"/>
      <c r="F23" s="429"/>
    </row>
    <row r="24" spans="1:6" ht="12.75" customHeight="1">
      <c r="A24" s="280" t="s">
        <v>29</v>
      </c>
      <c r="B24" s="279" t="s">
        <v>214</v>
      </c>
      <c r="C24" s="281">
        <f>+C25+C26</f>
        <v>0</v>
      </c>
      <c r="D24" s="279" t="s">
        <v>139</v>
      </c>
      <c r="E24" s="78"/>
      <c r="F24" s="429"/>
    </row>
    <row r="25" spans="1:6" ht="12.75" customHeight="1">
      <c r="A25" s="277" t="s">
        <v>30</v>
      </c>
      <c r="B25" s="278" t="s">
        <v>211</v>
      </c>
      <c r="C25" s="254"/>
      <c r="D25" s="273" t="s">
        <v>140</v>
      </c>
      <c r="E25" s="259"/>
      <c r="F25" s="429"/>
    </row>
    <row r="26" spans="1:6" ht="12.75" customHeight="1" thickBot="1">
      <c r="A26" s="280" t="s">
        <v>31</v>
      </c>
      <c r="B26" s="279" t="s">
        <v>212</v>
      </c>
      <c r="C26" s="77"/>
      <c r="D26" s="39"/>
      <c r="E26" s="78"/>
      <c r="F26" s="429"/>
    </row>
    <row r="27" spans="1:6" ht="15.75" customHeight="1" thickBot="1">
      <c r="A27" s="276" t="s">
        <v>32</v>
      </c>
      <c r="B27" s="118" t="s">
        <v>215</v>
      </c>
      <c r="C27" s="253">
        <f>+C19+C24</f>
        <v>253</v>
      </c>
      <c r="D27" s="118" t="s">
        <v>219</v>
      </c>
      <c r="E27" s="258">
        <f>SUM(E19:E26)</f>
        <v>0</v>
      </c>
      <c r="F27" s="429"/>
    </row>
    <row r="28" spans="1:6" ht="13.5" thickBot="1">
      <c r="A28" s="276" t="s">
        <v>33</v>
      </c>
      <c r="B28" s="282" t="s">
        <v>216</v>
      </c>
      <c r="C28" s="283">
        <f>+C18+C27</f>
        <v>524</v>
      </c>
      <c r="D28" s="282" t="s">
        <v>220</v>
      </c>
      <c r="E28" s="283">
        <f>+E18+E27</f>
        <v>524</v>
      </c>
      <c r="F28" s="429"/>
    </row>
    <row r="29" spans="1:6" ht="13.5" thickBot="1">
      <c r="A29" s="276" t="s">
        <v>34</v>
      </c>
      <c r="B29" s="282" t="s">
        <v>129</v>
      </c>
      <c r="C29" s="283">
        <f>IF(C18-E18&lt;0,E18-C18,"-")</f>
        <v>253</v>
      </c>
      <c r="D29" s="282" t="s">
        <v>130</v>
      </c>
      <c r="E29" s="283" t="str">
        <f>IF(C18-E18&gt;0,C18-E18,"-")</f>
        <v>-</v>
      </c>
      <c r="F29" s="429"/>
    </row>
    <row r="30" spans="1:6" ht="13.5" thickBot="1">
      <c r="A30" s="276" t="s">
        <v>35</v>
      </c>
      <c r="B30" s="282" t="s">
        <v>167</v>
      </c>
      <c r="C30" s="283" t="str">
        <f>IF(C18+C19-E28&lt;0,E28-(C18+C19),"-")</f>
        <v>-</v>
      </c>
      <c r="D30" s="282" t="s">
        <v>168</v>
      </c>
      <c r="E30" s="283" t="str">
        <f>IF(C18+C19-E28&gt;0,C18+C19-E28,"-")</f>
        <v>-</v>
      </c>
      <c r="F30" s="429"/>
    </row>
    <row r="31" spans="2:4" ht="18.75">
      <c r="B31" s="430"/>
      <c r="C31" s="430"/>
      <c r="D31" s="43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2" sqref="B2"/>
    </sheetView>
  </sheetViews>
  <sheetFormatPr defaultColWidth="9.00390625" defaultRowHeight="12.75"/>
  <cols>
    <col min="1" max="1" width="6.875" style="48" customWidth="1"/>
    <col min="2" max="2" width="55.125" style="161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1.5">
      <c r="B1" s="260" t="s">
        <v>295</v>
      </c>
      <c r="C1" s="261"/>
      <c r="D1" s="261"/>
      <c r="E1" s="261"/>
      <c r="F1" s="429" t="s">
        <v>294</v>
      </c>
    </row>
    <row r="2" spans="2:6" ht="14.25" thickBot="1">
      <c r="B2" s="161" t="s">
        <v>315</v>
      </c>
      <c r="E2" s="262" t="s">
        <v>55</v>
      </c>
      <c r="F2" s="429"/>
    </row>
    <row r="3" spans="1:6" ht="13.5" thickBot="1">
      <c r="A3" s="431" t="s">
        <v>64</v>
      </c>
      <c r="B3" s="263" t="s">
        <v>49</v>
      </c>
      <c r="C3" s="264"/>
      <c r="D3" s="263" t="s">
        <v>50</v>
      </c>
      <c r="E3" s="265"/>
      <c r="F3" s="429"/>
    </row>
    <row r="4" spans="1:6" s="266" customFormat="1" ht="24.75" thickBot="1">
      <c r="A4" s="432"/>
      <c r="B4" s="162" t="s">
        <v>56</v>
      </c>
      <c r="C4" s="163" t="s">
        <v>187</v>
      </c>
      <c r="D4" s="162" t="s">
        <v>56</v>
      </c>
      <c r="E4" s="163" t="s">
        <v>187</v>
      </c>
      <c r="F4" s="429"/>
    </row>
    <row r="5" spans="1:6" s="266" customFormat="1" ht="13.5" thickBot="1">
      <c r="A5" s="267">
        <v>1</v>
      </c>
      <c r="B5" s="268">
        <v>2</v>
      </c>
      <c r="C5" s="269">
        <v>3</v>
      </c>
      <c r="D5" s="268">
        <v>4</v>
      </c>
      <c r="E5" s="270">
        <v>5</v>
      </c>
      <c r="F5" s="429"/>
    </row>
    <row r="6" spans="1:6" ht="12.75" customHeight="1">
      <c r="A6" s="272" t="s">
        <v>11</v>
      </c>
      <c r="B6" s="273" t="s">
        <v>221</v>
      </c>
      <c r="C6" s="249"/>
      <c r="D6" s="273" t="s">
        <v>160</v>
      </c>
      <c r="E6" s="255">
        <v>191</v>
      </c>
      <c r="F6" s="429"/>
    </row>
    <row r="7" spans="1:6" ht="12.75">
      <c r="A7" s="274" t="s">
        <v>12</v>
      </c>
      <c r="B7" s="275" t="s">
        <v>222</v>
      </c>
      <c r="C7" s="250"/>
      <c r="D7" s="275" t="s">
        <v>227</v>
      </c>
      <c r="E7" s="256"/>
      <c r="F7" s="429"/>
    </row>
    <row r="8" spans="1:6" ht="12.75" customHeight="1">
      <c r="A8" s="274" t="s">
        <v>13</v>
      </c>
      <c r="B8" s="275" t="s">
        <v>6</v>
      </c>
      <c r="C8" s="250"/>
      <c r="D8" s="275" t="s">
        <v>137</v>
      </c>
      <c r="E8" s="256"/>
      <c r="F8" s="429"/>
    </row>
    <row r="9" spans="1:6" ht="12.75" customHeight="1">
      <c r="A9" s="274" t="s">
        <v>14</v>
      </c>
      <c r="B9" s="275" t="s">
        <v>223</v>
      </c>
      <c r="C9" s="250"/>
      <c r="D9" s="275" t="s">
        <v>228</v>
      </c>
      <c r="E9" s="256"/>
      <c r="F9" s="429"/>
    </row>
    <row r="10" spans="1:6" ht="12.75" customHeight="1">
      <c r="A10" s="274" t="s">
        <v>15</v>
      </c>
      <c r="B10" s="275" t="s">
        <v>224</v>
      </c>
      <c r="C10" s="250"/>
      <c r="D10" s="275" t="s">
        <v>162</v>
      </c>
      <c r="E10" s="256"/>
      <c r="F10" s="429"/>
    </row>
    <row r="11" spans="1:6" ht="12.75" customHeight="1">
      <c r="A11" s="274" t="s">
        <v>16</v>
      </c>
      <c r="B11" s="275" t="s">
        <v>225</v>
      </c>
      <c r="C11" s="251"/>
      <c r="D11" s="362"/>
      <c r="E11" s="256"/>
      <c r="F11" s="429"/>
    </row>
    <row r="12" spans="1:6" ht="12.75" customHeight="1">
      <c r="A12" s="274" t="s">
        <v>17</v>
      </c>
      <c r="B12" s="39"/>
      <c r="C12" s="250"/>
      <c r="D12" s="362"/>
      <c r="E12" s="256"/>
      <c r="F12" s="429"/>
    </row>
    <row r="13" spans="1:6" ht="12.75" customHeight="1">
      <c r="A13" s="274" t="s">
        <v>18</v>
      </c>
      <c r="B13" s="39"/>
      <c r="C13" s="250"/>
      <c r="D13" s="363"/>
      <c r="E13" s="256"/>
      <c r="F13" s="429"/>
    </row>
    <row r="14" spans="1:6" ht="12.75" customHeight="1">
      <c r="A14" s="274" t="s">
        <v>19</v>
      </c>
      <c r="B14" s="360"/>
      <c r="C14" s="251"/>
      <c r="D14" s="362"/>
      <c r="E14" s="256"/>
      <c r="F14" s="429"/>
    </row>
    <row r="15" spans="1:6" ht="12.75">
      <c r="A15" s="274" t="s">
        <v>20</v>
      </c>
      <c r="B15" s="39"/>
      <c r="C15" s="251"/>
      <c r="D15" s="362"/>
      <c r="E15" s="256"/>
      <c r="F15" s="429"/>
    </row>
    <row r="16" spans="1:6" ht="12.75" customHeight="1" thickBot="1">
      <c r="A16" s="333" t="s">
        <v>21</v>
      </c>
      <c r="B16" s="361"/>
      <c r="C16" s="335"/>
      <c r="D16" s="334" t="s">
        <v>42</v>
      </c>
      <c r="E16" s="304"/>
      <c r="F16" s="429"/>
    </row>
    <row r="17" spans="1:6" ht="15.75" customHeight="1" thickBot="1">
      <c r="A17" s="276" t="s">
        <v>22</v>
      </c>
      <c r="B17" s="118" t="s">
        <v>240</v>
      </c>
      <c r="C17" s="253">
        <f>+C6+C8+C9+C11+C12+C13+C14+C15+C16</f>
        <v>0</v>
      </c>
      <c r="D17" s="118" t="s">
        <v>241</v>
      </c>
      <c r="E17" s="258">
        <f>+E6+E8+E10+E11+E12+E13+E14+E15+E16</f>
        <v>191</v>
      </c>
      <c r="F17" s="429"/>
    </row>
    <row r="18" spans="1:6" ht="12.75" customHeight="1">
      <c r="A18" s="272" t="s">
        <v>23</v>
      </c>
      <c r="B18" s="286" t="s">
        <v>180</v>
      </c>
      <c r="C18" s="293">
        <f>+C19+C20+C21+C22+C23</f>
        <v>191</v>
      </c>
      <c r="D18" s="279" t="s">
        <v>138</v>
      </c>
      <c r="E18" s="76"/>
      <c r="F18" s="429"/>
    </row>
    <row r="19" spans="1:6" ht="12.75" customHeight="1">
      <c r="A19" s="274" t="s">
        <v>24</v>
      </c>
      <c r="B19" s="287" t="s">
        <v>169</v>
      </c>
      <c r="C19" s="77">
        <v>191</v>
      </c>
      <c r="D19" s="279" t="s">
        <v>141</v>
      </c>
      <c r="E19" s="78"/>
      <c r="F19" s="429"/>
    </row>
    <row r="20" spans="1:6" ht="12.75" customHeight="1">
      <c r="A20" s="272" t="s">
        <v>25</v>
      </c>
      <c r="B20" s="287" t="s">
        <v>170</v>
      </c>
      <c r="C20" s="77"/>
      <c r="D20" s="279" t="s">
        <v>127</v>
      </c>
      <c r="E20" s="78"/>
      <c r="F20" s="429"/>
    </row>
    <row r="21" spans="1:6" ht="12.75" customHeight="1">
      <c r="A21" s="274" t="s">
        <v>26</v>
      </c>
      <c r="B21" s="287" t="s">
        <v>171</v>
      </c>
      <c r="C21" s="77"/>
      <c r="D21" s="279" t="s">
        <v>128</v>
      </c>
      <c r="E21" s="78"/>
      <c r="F21" s="429"/>
    </row>
    <row r="22" spans="1:6" ht="12.75" customHeight="1">
      <c r="A22" s="272" t="s">
        <v>27</v>
      </c>
      <c r="B22" s="287" t="s">
        <v>172</v>
      </c>
      <c r="C22" s="77"/>
      <c r="D22" s="278" t="s">
        <v>166</v>
      </c>
      <c r="E22" s="78"/>
      <c r="F22" s="429"/>
    </row>
    <row r="23" spans="1:6" ht="12.75" customHeight="1">
      <c r="A23" s="274" t="s">
        <v>28</v>
      </c>
      <c r="B23" s="288" t="s">
        <v>173</v>
      </c>
      <c r="C23" s="77"/>
      <c r="D23" s="279" t="s">
        <v>142</v>
      </c>
      <c r="E23" s="78"/>
      <c r="F23" s="429"/>
    </row>
    <row r="24" spans="1:6" ht="12.75" customHeight="1">
      <c r="A24" s="272" t="s">
        <v>29</v>
      </c>
      <c r="B24" s="289" t="s">
        <v>174</v>
      </c>
      <c r="C24" s="281">
        <f>+C25+C26+C27+C28+C29</f>
        <v>0</v>
      </c>
      <c r="D24" s="290" t="s">
        <v>140</v>
      </c>
      <c r="E24" s="78"/>
      <c r="F24" s="429"/>
    </row>
    <row r="25" spans="1:6" ht="12.75" customHeight="1">
      <c r="A25" s="274" t="s">
        <v>30</v>
      </c>
      <c r="B25" s="288" t="s">
        <v>175</v>
      </c>
      <c r="C25" s="77"/>
      <c r="D25" s="290" t="s">
        <v>229</v>
      </c>
      <c r="E25" s="78"/>
      <c r="F25" s="429"/>
    </row>
    <row r="26" spans="1:6" ht="12.75" customHeight="1">
      <c r="A26" s="272" t="s">
        <v>31</v>
      </c>
      <c r="B26" s="288" t="s">
        <v>176</v>
      </c>
      <c r="C26" s="77"/>
      <c r="D26" s="285"/>
      <c r="E26" s="78"/>
      <c r="F26" s="429"/>
    </row>
    <row r="27" spans="1:6" ht="12.75" customHeight="1">
      <c r="A27" s="274" t="s">
        <v>32</v>
      </c>
      <c r="B27" s="287" t="s">
        <v>177</v>
      </c>
      <c r="C27" s="77"/>
      <c r="D27" s="115"/>
      <c r="E27" s="78"/>
      <c r="F27" s="429"/>
    </row>
    <row r="28" spans="1:6" ht="12.75" customHeight="1">
      <c r="A28" s="272" t="s">
        <v>33</v>
      </c>
      <c r="B28" s="291" t="s">
        <v>178</v>
      </c>
      <c r="C28" s="77"/>
      <c r="D28" s="39"/>
      <c r="E28" s="78"/>
      <c r="F28" s="429"/>
    </row>
    <row r="29" spans="1:6" ht="12.75" customHeight="1" thickBot="1">
      <c r="A29" s="274" t="s">
        <v>34</v>
      </c>
      <c r="B29" s="292" t="s">
        <v>179</v>
      </c>
      <c r="C29" s="77"/>
      <c r="D29" s="115"/>
      <c r="E29" s="78"/>
      <c r="F29" s="429"/>
    </row>
    <row r="30" spans="1:6" ht="21.75" customHeight="1" thickBot="1">
      <c r="A30" s="276" t="s">
        <v>35</v>
      </c>
      <c r="B30" s="118" t="s">
        <v>226</v>
      </c>
      <c r="C30" s="253">
        <f>+C18+C24</f>
        <v>191</v>
      </c>
      <c r="D30" s="118" t="s">
        <v>230</v>
      </c>
      <c r="E30" s="258">
        <f>SUM(E18:E29)</f>
        <v>0</v>
      </c>
      <c r="F30" s="429"/>
    </row>
    <row r="31" spans="1:6" ht="13.5" thickBot="1">
      <c r="A31" s="276" t="s">
        <v>36</v>
      </c>
      <c r="B31" s="282" t="s">
        <v>231</v>
      </c>
      <c r="C31" s="283">
        <f>+C17+C30</f>
        <v>191</v>
      </c>
      <c r="D31" s="282" t="s">
        <v>232</v>
      </c>
      <c r="E31" s="283">
        <f>+E17+E30</f>
        <v>191</v>
      </c>
      <c r="F31" s="429"/>
    </row>
    <row r="32" spans="1:6" ht="13.5" thickBot="1">
      <c r="A32" s="276" t="s">
        <v>37</v>
      </c>
      <c r="B32" s="282" t="s">
        <v>129</v>
      </c>
      <c r="C32" s="283">
        <f>IF(C17-E17&lt;0,E17-C17,"-")</f>
        <v>191</v>
      </c>
      <c r="D32" s="282" t="s">
        <v>130</v>
      </c>
      <c r="E32" s="283" t="str">
        <f>IF(C17-E17&gt;0,C17-E17,"-")</f>
        <v>-</v>
      </c>
      <c r="F32" s="429"/>
    </row>
    <row r="33" spans="1:6" ht="13.5" thickBot="1">
      <c r="A33" s="276" t="s">
        <v>38</v>
      </c>
      <c r="B33" s="282" t="s">
        <v>167</v>
      </c>
      <c r="C33" s="283" t="str">
        <f>IF(C17+C18-E31&lt;0,E31-(C17+C18),"-")</f>
        <v>-</v>
      </c>
      <c r="D33" s="282" t="s">
        <v>168</v>
      </c>
      <c r="E33" s="283" t="str">
        <f>IF(C17+C18-E31&gt;0,C17+C18-E31,"-")</f>
        <v>-</v>
      </c>
      <c r="F33" s="42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7">
      <selection activeCell="A2" sqref="A2"/>
    </sheetView>
  </sheetViews>
  <sheetFormatPr defaultColWidth="9.00390625" defaultRowHeight="12.75"/>
  <cols>
    <col min="1" max="1" width="47.1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48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5.5" customHeight="1">
      <c r="A1" s="433" t="s">
        <v>0</v>
      </c>
      <c r="B1" s="433"/>
      <c r="C1" s="433"/>
      <c r="D1" s="433"/>
      <c r="E1" s="433"/>
      <c r="F1" s="433"/>
    </row>
    <row r="2" spans="1:6" ht="22.5" customHeight="1" thickBot="1">
      <c r="A2" s="161"/>
      <c r="B2" s="48"/>
      <c r="C2" s="48"/>
      <c r="D2" s="48"/>
      <c r="E2" s="48"/>
      <c r="F2" s="43" t="s">
        <v>55</v>
      </c>
    </row>
    <row r="3" spans="1:6" s="38" customFormat="1" ht="44.25" customHeight="1" thickBot="1">
      <c r="A3" s="162" t="s">
        <v>59</v>
      </c>
      <c r="B3" s="163" t="s">
        <v>60</v>
      </c>
      <c r="C3" s="163" t="s">
        <v>61</v>
      </c>
      <c r="D3" s="163" t="s">
        <v>234</v>
      </c>
      <c r="E3" s="163" t="s">
        <v>187</v>
      </c>
      <c r="F3" s="44" t="s">
        <v>235</v>
      </c>
    </row>
    <row r="4" spans="1:6" s="48" customFormat="1" ht="12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 t="s">
        <v>78</v>
      </c>
    </row>
    <row r="5" spans="1:6" ht="16.5" customHeight="1">
      <c r="A5" s="394" t="s">
        <v>316</v>
      </c>
      <c r="B5" s="25">
        <v>191</v>
      </c>
      <c r="C5" s="395" t="s">
        <v>317</v>
      </c>
      <c r="D5" s="25"/>
      <c r="E5" s="25">
        <v>191</v>
      </c>
      <c r="F5" s="49">
        <f>B5-D5-E5</f>
        <v>0</v>
      </c>
    </row>
    <row r="6" spans="1:6" ht="16.5" customHeight="1">
      <c r="A6" s="394"/>
      <c r="B6" s="25"/>
      <c r="C6" s="395"/>
      <c r="D6" s="25"/>
      <c r="E6" s="25"/>
      <c r="F6" s="49">
        <f>B6-D6-E6</f>
        <v>0</v>
      </c>
    </row>
    <row r="7" spans="1:6" ht="16.5" customHeight="1">
      <c r="A7" s="394"/>
      <c r="B7" s="25"/>
      <c r="C7" s="395"/>
      <c r="D7" s="25"/>
      <c r="E7" s="25"/>
      <c r="F7" s="49">
        <f>B7-D7-E7</f>
        <v>0</v>
      </c>
    </row>
    <row r="8" spans="1:6" ht="16.5" customHeight="1" thickBot="1">
      <c r="A8" s="50"/>
      <c r="B8" s="26"/>
      <c r="C8" s="396"/>
      <c r="D8" s="26"/>
      <c r="E8" s="26"/>
      <c r="F8" s="51">
        <f>B8-D8-E8</f>
        <v>0</v>
      </c>
    </row>
    <row r="9" spans="1:6" s="54" customFormat="1" ht="16.5" customHeight="1" thickBot="1">
      <c r="A9" s="164" t="s">
        <v>58</v>
      </c>
      <c r="B9" s="52">
        <f>SUM(B5:B8)</f>
        <v>191</v>
      </c>
      <c r="C9" s="111"/>
      <c r="D9" s="52">
        <f>SUM(D5:D8)</f>
        <v>0</v>
      </c>
      <c r="E9" s="52">
        <f>SUM(E5:E8)</f>
        <v>191</v>
      </c>
      <c r="F9" s="53">
        <f>SUM(F5:F8)</f>
        <v>0</v>
      </c>
    </row>
    <row r="11" spans="1:6" ht="27" customHeight="1">
      <c r="A11" s="433" t="s">
        <v>1</v>
      </c>
      <c r="B11" s="433"/>
      <c r="C11" s="433"/>
      <c r="D11" s="433"/>
      <c r="E11" s="433"/>
      <c r="F11" s="433"/>
    </row>
    <row r="12" spans="1:6" ht="14.25" thickBot="1">
      <c r="A12" s="161"/>
      <c r="B12" s="48"/>
      <c r="C12" s="48"/>
      <c r="D12" s="48"/>
      <c r="E12" s="48"/>
      <c r="F12" s="43" t="s">
        <v>55</v>
      </c>
    </row>
    <row r="13" spans="1:6" ht="42.75" customHeight="1" thickBot="1">
      <c r="A13" s="162" t="s">
        <v>62</v>
      </c>
      <c r="B13" s="163" t="s">
        <v>60</v>
      </c>
      <c r="C13" s="163" t="s">
        <v>61</v>
      </c>
      <c r="D13" s="163" t="s">
        <v>234</v>
      </c>
      <c r="E13" s="163" t="s">
        <v>187</v>
      </c>
      <c r="F13" s="44" t="s">
        <v>296</v>
      </c>
    </row>
    <row r="14" spans="1:6" ht="13.5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</row>
    <row r="15" spans="1:6" ht="16.5" customHeight="1">
      <c r="A15" s="55"/>
      <c r="B15" s="56"/>
      <c r="C15" s="397"/>
      <c r="D15" s="56"/>
      <c r="E15" s="56"/>
      <c r="F15" s="57">
        <f>B15-D15-E15</f>
        <v>0</v>
      </c>
    </row>
    <row r="16" spans="1:6" ht="16.5" customHeight="1">
      <c r="A16" s="55"/>
      <c r="B16" s="56"/>
      <c r="C16" s="397"/>
      <c r="D16" s="56"/>
      <c r="E16" s="56"/>
      <c r="F16" s="57">
        <f>B16-D16-E16</f>
        <v>0</v>
      </c>
    </row>
    <row r="17" spans="1:6" ht="16.5" customHeight="1">
      <c r="A17" s="55"/>
      <c r="B17" s="56"/>
      <c r="C17" s="397"/>
      <c r="D17" s="56"/>
      <c r="E17" s="56"/>
      <c r="F17" s="57">
        <f>B17-D17-E17</f>
        <v>0</v>
      </c>
    </row>
    <row r="18" spans="1:6" ht="16.5" customHeight="1" thickBot="1">
      <c r="A18" s="58"/>
      <c r="B18" s="59"/>
      <c r="C18" s="398"/>
      <c r="D18" s="59"/>
      <c r="E18" s="59"/>
      <c r="F18" s="60">
        <f>B18-D18-E18</f>
        <v>0</v>
      </c>
    </row>
    <row r="19" spans="1:6" ht="16.5" customHeight="1" thickBot="1">
      <c r="A19" s="164" t="s">
        <v>58</v>
      </c>
      <c r="B19" s="165">
        <f>SUM(B15:B18)</f>
        <v>0</v>
      </c>
      <c r="C19" s="112"/>
      <c r="D19" s="165">
        <f>SUM(D15:D18)</f>
        <v>0</v>
      </c>
      <c r="E19" s="165">
        <f>SUM(E15:E18)</f>
        <v>0</v>
      </c>
      <c r="F19" s="61">
        <f>SUM(F15:F18)</f>
        <v>0</v>
      </c>
    </row>
  </sheetData>
  <sheetProtection/>
  <mergeCells count="2">
    <mergeCell ref="A1:F1"/>
    <mergeCell ref="A11:F1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&amp;CNémet Nemzetiségi Önkormányzat Pula&amp;R&amp;"Times New Roman CE,Félkövér dőlt"&amp;11 3. melléklet a ……/2014. (….) önkormányzati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24" customWidth="1"/>
    <col min="2" max="2" width="35.625" style="124" customWidth="1"/>
    <col min="3" max="6" width="14.00390625" style="124" customWidth="1"/>
    <col min="7" max="16384" width="9.375" style="124" customWidth="1"/>
  </cols>
  <sheetData>
    <row r="1" spans="1:6" ht="33" customHeight="1">
      <c r="A1" s="434" t="s">
        <v>297</v>
      </c>
      <c r="B1" s="434"/>
      <c r="C1" s="434"/>
      <c r="D1" s="434"/>
      <c r="E1" s="434"/>
      <c r="F1" s="434"/>
    </row>
    <row r="2" spans="1:7" ht="15.75" customHeight="1" thickBot="1">
      <c r="A2" s="125"/>
      <c r="B2" s="125"/>
      <c r="C2" s="435"/>
      <c r="D2" s="435"/>
      <c r="E2" s="442" t="s">
        <v>46</v>
      </c>
      <c r="F2" s="442"/>
      <c r="G2" s="132"/>
    </row>
    <row r="3" spans="1:6" ht="63" customHeight="1">
      <c r="A3" s="438" t="s">
        <v>9</v>
      </c>
      <c r="B3" s="440" t="s">
        <v>145</v>
      </c>
      <c r="C3" s="440" t="s">
        <v>186</v>
      </c>
      <c r="D3" s="440"/>
      <c r="E3" s="440"/>
      <c r="F3" s="436" t="s">
        <v>183</v>
      </c>
    </row>
    <row r="4" spans="1:6" ht="15.75" thickBot="1">
      <c r="A4" s="439"/>
      <c r="B4" s="441"/>
      <c r="C4" s="127" t="s">
        <v>181</v>
      </c>
      <c r="D4" s="127" t="s">
        <v>182</v>
      </c>
      <c r="E4" s="127" t="s">
        <v>233</v>
      </c>
      <c r="F4" s="437"/>
    </row>
    <row r="5" spans="1:6" ht="15.75" thickBot="1">
      <c r="A5" s="129">
        <v>1</v>
      </c>
      <c r="B5" s="130">
        <v>2</v>
      </c>
      <c r="C5" s="130">
        <v>3</v>
      </c>
      <c r="D5" s="130">
        <v>4</v>
      </c>
      <c r="E5" s="130">
        <v>5</v>
      </c>
      <c r="F5" s="131">
        <v>6</v>
      </c>
    </row>
    <row r="6" spans="1:6" ht="15">
      <c r="A6" s="128" t="s">
        <v>11</v>
      </c>
      <c r="B6" s="139"/>
      <c r="C6" s="140"/>
      <c r="D6" s="140"/>
      <c r="E6" s="140"/>
      <c r="F6" s="135">
        <f>SUM(C6:E6)</f>
        <v>0</v>
      </c>
    </row>
    <row r="7" spans="1:6" ht="15">
      <c r="A7" s="126" t="s">
        <v>12</v>
      </c>
      <c r="B7" s="141"/>
      <c r="C7" s="142"/>
      <c r="D7" s="142"/>
      <c r="E7" s="142"/>
      <c r="F7" s="136">
        <f>SUM(C7:E7)</f>
        <v>0</v>
      </c>
    </row>
    <row r="8" spans="1:6" ht="15">
      <c r="A8" s="126" t="s">
        <v>13</v>
      </c>
      <c r="B8" s="141"/>
      <c r="C8" s="142"/>
      <c r="D8" s="142"/>
      <c r="E8" s="142"/>
      <c r="F8" s="136">
        <f>SUM(C8:E8)</f>
        <v>0</v>
      </c>
    </row>
    <row r="9" spans="1:6" ht="15">
      <c r="A9" s="126" t="s">
        <v>14</v>
      </c>
      <c r="B9" s="141"/>
      <c r="C9" s="142"/>
      <c r="D9" s="142"/>
      <c r="E9" s="142"/>
      <c r="F9" s="136">
        <f>SUM(C9:E9)</f>
        <v>0</v>
      </c>
    </row>
    <row r="10" spans="1:6" ht="15.75" thickBot="1">
      <c r="A10" s="133" t="s">
        <v>15</v>
      </c>
      <c r="B10" s="143"/>
      <c r="C10" s="144"/>
      <c r="D10" s="144"/>
      <c r="E10" s="144"/>
      <c r="F10" s="136">
        <f>SUM(C10:E10)</f>
        <v>0</v>
      </c>
    </row>
    <row r="11" spans="1:6" s="392" customFormat="1" ht="15" thickBot="1">
      <c r="A11" s="389" t="s">
        <v>16</v>
      </c>
      <c r="B11" s="134" t="s">
        <v>147</v>
      </c>
      <c r="C11" s="390">
        <f>SUM(C6:C10)</f>
        <v>0</v>
      </c>
      <c r="D11" s="390">
        <f>SUM(D6:D10)</f>
        <v>0</v>
      </c>
      <c r="E11" s="390">
        <f>SUM(E6:E10)</f>
        <v>0</v>
      </c>
      <c r="F11" s="39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24" customWidth="1"/>
    <col min="2" max="2" width="68.625" style="124" customWidth="1"/>
    <col min="3" max="3" width="19.50390625" style="124" customWidth="1"/>
    <col min="4" max="16384" width="9.375" style="124" customWidth="1"/>
  </cols>
  <sheetData>
    <row r="1" spans="1:3" ht="33" customHeight="1">
      <c r="A1" s="434" t="s">
        <v>298</v>
      </c>
      <c r="B1" s="434"/>
      <c r="C1" s="434"/>
    </row>
    <row r="2" spans="1:4" ht="15.75" customHeight="1" thickBot="1">
      <c r="A2" s="125"/>
      <c r="B2" s="125"/>
      <c r="C2" s="137" t="s">
        <v>46</v>
      </c>
      <c r="D2" s="132"/>
    </row>
    <row r="3" spans="1:3" ht="26.25" customHeight="1" thickBot="1">
      <c r="A3" s="145" t="s">
        <v>9</v>
      </c>
      <c r="B3" s="146" t="s">
        <v>143</v>
      </c>
      <c r="C3" s="147" t="s">
        <v>187</v>
      </c>
    </row>
    <row r="4" spans="1:3" ht="15.75" thickBot="1">
      <c r="A4" s="148">
        <v>1</v>
      </c>
      <c r="B4" s="149">
        <v>2</v>
      </c>
      <c r="C4" s="150">
        <v>3</v>
      </c>
    </row>
    <row r="5" spans="1:3" ht="24.75">
      <c r="A5" s="151" t="s">
        <v>11</v>
      </c>
      <c r="B5" s="324" t="s">
        <v>299</v>
      </c>
      <c r="C5" s="294"/>
    </row>
    <row r="6" spans="1:3" ht="15">
      <c r="A6" s="152" t="s">
        <v>12</v>
      </c>
      <c r="B6" s="324" t="s">
        <v>300</v>
      </c>
      <c r="C6" s="295"/>
    </row>
    <row r="7" spans="1:3" ht="24.75">
      <c r="A7" s="152" t="s">
        <v>13</v>
      </c>
      <c r="B7" s="325" t="s">
        <v>185</v>
      </c>
      <c r="C7" s="295"/>
    </row>
    <row r="8" spans="1:3" ht="15">
      <c r="A8" s="153" t="s">
        <v>14</v>
      </c>
      <c r="B8" s="325" t="s">
        <v>184</v>
      </c>
      <c r="C8" s="296"/>
    </row>
    <row r="9" spans="1:3" ht="15.75" thickBot="1">
      <c r="A9" s="152" t="s">
        <v>15</v>
      </c>
      <c r="B9" s="326" t="s">
        <v>144</v>
      </c>
      <c r="C9" s="295"/>
    </row>
    <row r="10" spans="1:3" ht="15.75" thickBot="1">
      <c r="A10" s="443" t="s">
        <v>148</v>
      </c>
      <c r="B10" s="444"/>
      <c r="C10" s="154">
        <f>SUM(C5:C9)</f>
        <v>0</v>
      </c>
    </row>
    <row r="11" spans="1:3" ht="23.25" customHeight="1">
      <c r="A11" s="445" t="s">
        <v>157</v>
      </c>
      <c r="B11" s="445"/>
      <c r="C11" s="445"/>
    </row>
  </sheetData>
  <sheetProtection sheet="1"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24" customWidth="1"/>
    <col min="2" max="2" width="66.875" style="124" customWidth="1"/>
    <col min="3" max="3" width="27.00390625" style="124" customWidth="1"/>
    <col min="4" max="16384" width="9.375" style="124" customWidth="1"/>
  </cols>
  <sheetData>
    <row r="1" spans="1:3" ht="33" customHeight="1">
      <c r="A1" s="434" t="s">
        <v>301</v>
      </c>
      <c r="B1" s="434"/>
      <c r="C1" s="434"/>
    </row>
    <row r="2" spans="1:4" ht="15.75" customHeight="1" thickBot="1">
      <c r="A2" s="125"/>
      <c r="B2" s="125"/>
      <c r="C2" s="137" t="s">
        <v>46</v>
      </c>
      <c r="D2" s="132"/>
    </row>
    <row r="3" spans="1:3" ht="26.25" customHeight="1" thickBot="1">
      <c r="A3" s="145" t="s">
        <v>9</v>
      </c>
      <c r="B3" s="146" t="s">
        <v>149</v>
      </c>
      <c r="C3" s="147" t="s">
        <v>156</v>
      </c>
    </row>
    <row r="4" spans="1:3" ht="15.75" thickBot="1">
      <c r="A4" s="148">
        <v>1</v>
      </c>
      <c r="B4" s="149">
        <v>2</v>
      </c>
      <c r="C4" s="150">
        <v>3</v>
      </c>
    </row>
    <row r="5" spans="1:3" ht="15">
      <c r="A5" s="151" t="s">
        <v>11</v>
      </c>
      <c r="B5" s="158"/>
      <c r="C5" s="155"/>
    </row>
    <row r="6" spans="1:3" ht="15">
      <c r="A6" s="152" t="s">
        <v>12</v>
      </c>
      <c r="B6" s="159"/>
      <c r="C6" s="156"/>
    </row>
    <row r="7" spans="1:3" ht="15.75" thickBot="1">
      <c r="A7" s="153" t="s">
        <v>13</v>
      </c>
      <c r="B7" s="160"/>
      <c r="C7" s="157"/>
    </row>
    <row r="8" spans="1:3" s="392" customFormat="1" ht="17.25" customHeight="1" thickBot="1">
      <c r="A8" s="393" t="s">
        <v>14</v>
      </c>
      <c r="B8" s="119" t="s">
        <v>150</v>
      </c>
      <c r="C8" s="154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...../2014.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2" sqref="D52:E52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170"/>
      <c r="B1" s="170"/>
      <c r="C1" s="170"/>
      <c r="D1" s="170"/>
      <c r="E1" s="170"/>
    </row>
    <row r="2" spans="1:5" ht="15.75">
      <c r="A2" s="171" t="s">
        <v>113</v>
      </c>
      <c r="B2" s="455"/>
      <c r="C2" s="455"/>
      <c r="D2" s="455"/>
      <c r="E2" s="455"/>
    </row>
    <row r="3" spans="1:5" ht="14.25" thickBot="1">
      <c r="A3" s="170"/>
      <c r="B3" s="170"/>
      <c r="C3" s="170"/>
      <c r="D3" s="456" t="s">
        <v>106</v>
      </c>
      <c r="E3" s="456"/>
    </row>
    <row r="4" spans="1:5" ht="15" customHeight="1" thickBot="1">
      <c r="A4" s="172" t="s">
        <v>105</v>
      </c>
      <c r="B4" s="173" t="s">
        <v>146</v>
      </c>
      <c r="C4" s="173" t="s">
        <v>181</v>
      </c>
      <c r="D4" s="173" t="s">
        <v>236</v>
      </c>
      <c r="E4" s="174" t="s">
        <v>43</v>
      </c>
    </row>
    <row r="5" spans="1:5" ht="12.75">
      <c r="A5" s="175" t="s">
        <v>107</v>
      </c>
      <c r="B5" s="80"/>
      <c r="C5" s="80"/>
      <c r="D5" s="80"/>
      <c r="E5" s="176">
        <f aca="true" t="shared" si="0" ref="E5:E11">SUM(B5:D5)</f>
        <v>0</v>
      </c>
    </row>
    <row r="6" spans="1:5" ht="12.75">
      <c r="A6" s="177" t="s">
        <v>120</v>
      </c>
      <c r="B6" s="81"/>
      <c r="C6" s="81"/>
      <c r="D6" s="81"/>
      <c r="E6" s="178">
        <f t="shared" si="0"/>
        <v>0</v>
      </c>
    </row>
    <row r="7" spans="1:5" ht="12.75">
      <c r="A7" s="179" t="s">
        <v>108</v>
      </c>
      <c r="B7" s="82"/>
      <c r="C7" s="82"/>
      <c r="D7" s="82"/>
      <c r="E7" s="180">
        <f t="shared" si="0"/>
        <v>0</v>
      </c>
    </row>
    <row r="8" spans="1:5" ht="12.75">
      <c r="A8" s="179" t="s">
        <v>122</v>
      </c>
      <c r="B8" s="82"/>
      <c r="C8" s="82"/>
      <c r="D8" s="82"/>
      <c r="E8" s="180">
        <f t="shared" si="0"/>
        <v>0</v>
      </c>
    </row>
    <row r="9" spans="1:5" ht="12.75">
      <c r="A9" s="179" t="s">
        <v>109</v>
      </c>
      <c r="B9" s="82"/>
      <c r="C9" s="82"/>
      <c r="D9" s="82"/>
      <c r="E9" s="180">
        <f t="shared" si="0"/>
        <v>0</v>
      </c>
    </row>
    <row r="10" spans="1:5" ht="12.75">
      <c r="A10" s="179" t="s">
        <v>110</v>
      </c>
      <c r="B10" s="82"/>
      <c r="C10" s="82"/>
      <c r="D10" s="82"/>
      <c r="E10" s="180">
        <f t="shared" si="0"/>
        <v>0</v>
      </c>
    </row>
    <row r="11" spans="1:5" ht="13.5" thickBot="1">
      <c r="A11" s="83"/>
      <c r="B11" s="84"/>
      <c r="C11" s="84"/>
      <c r="D11" s="84"/>
      <c r="E11" s="180">
        <f t="shared" si="0"/>
        <v>0</v>
      </c>
    </row>
    <row r="12" spans="1:5" ht="13.5" thickBot="1">
      <c r="A12" s="181" t="s">
        <v>112</v>
      </c>
      <c r="B12" s="182">
        <f>B5+SUM(B7:B11)</f>
        <v>0</v>
      </c>
      <c r="C12" s="182">
        <f>C5+SUM(C7:C11)</f>
        <v>0</v>
      </c>
      <c r="D12" s="182">
        <f>D5+SUM(D7:D11)</f>
        <v>0</v>
      </c>
      <c r="E12" s="183">
        <f>E5+SUM(E7:E11)</f>
        <v>0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172" t="s">
        <v>111</v>
      </c>
      <c r="B14" s="173" t="s">
        <v>146</v>
      </c>
      <c r="C14" s="173" t="s">
        <v>181</v>
      </c>
      <c r="D14" s="173" t="s">
        <v>236</v>
      </c>
      <c r="E14" s="174" t="s">
        <v>43</v>
      </c>
    </row>
    <row r="15" spans="1:5" ht="12.75">
      <c r="A15" s="175" t="s">
        <v>116</v>
      </c>
      <c r="B15" s="80"/>
      <c r="C15" s="80"/>
      <c r="D15" s="80"/>
      <c r="E15" s="176">
        <f aca="true" t="shared" si="1" ref="E15:E21">SUM(B15:D15)</f>
        <v>0</v>
      </c>
    </row>
    <row r="16" spans="1:5" ht="12.75">
      <c r="A16" s="184" t="s">
        <v>117</v>
      </c>
      <c r="B16" s="82"/>
      <c r="C16" s="82"/>
      <c r="D16" s="82"/>
      <c r="E16" s="180">
        <f t="shared" si="1"/>
        <v>0</v>
      </c>
    </row>
    <row r="17" spans="1:5" ht="12.75">
      <c r="A17" s="179" t="s">
        <v>118</v>
      </c>
      <c r="B17" s="82"/>
      <c r="C17" s="82"/>
      <c r="D17" s="82"/>
      <c r="E17" s="180">
        <f t="shared" si="1"/>
        <v>0</v>
      </c>
    </row>
    <row r="18" spans="1:5" ht="12.75">
      <c r="A18" s="179" t="s">
        <v>119</v>
      </c>
      <c r="B18" s="82"/>
      <c r="C18" s="82"/>
      <c r="D18" s="82"/>
      <c r="E18" s="180">
        <f t="shared" si="1"/>
        <v>0</v>
      </c>
    </row>
    <row r="19" spans="1:5" ht="12.75">
      <c r="A19" s="85"/>
      <c r="B19" s="82"/>
      <c r="C19" s="82"/>
      <c r="D19" s="82"/>
      <c r="E19" s="180">
        <f t="shared" si="1"/>
        <v>0</v>
      </c>
    </row>
    <row r="20" spans="1:5" ht="12.75">
      <c r="A20" s="85"/>
      <c r="B20" s="82"/>
      <c r="C20" s="82"/>
      <c r="D20" s="82"/>
      <c r="E20" s="180">
        <f t="shared" si="1"/>
        <v>0</v>
      </c>
    </row>
    <row r="21" spans="1:5" ht="13.5" thickBot="1">
      <c r="A21" s="83"/>
      <c r="B21" s="84"/>
      <c r="C21" s="84"/>
      <c r="D21" s="84"/>
      <c r="E21" s="180">
        <f t="shared" si="1"/>
        <v>0</v>
      </c>
    </row>
    <row r="22" spans="1:5" ht="13.5" thickBot="1">
      <c r="A22" s="181" t="s">
        <v>44</v>
      </c>
      <c r="B22" s="182">
        <f>SUM(B15:B21)</f>
        <v>0</v>
      </c>
      <c r="C22" s="182">
        <f>SUM(C15:C21)</f>
        <v>0</v>
      </c>
      <c r="D22" s="182">
        <f>SUM(D15:D21)</f>
        <v>0</v>
      </c>
      <c r="E22" s="183">
        <f>SUM(E15:E21)</f>
        <v>0</v>
      </c>
    </row>
    <row r="23" spans="1:5" ht="12.75">
      <c r="A23" s="170"/>
      <c r="B23" s="170"/>
      <c r="C23" s="170"/>
      <c r="D23" s="170"/>
      <c r="E23" s="170"/>
    </row>
    <row r="24" spans="1:5" ht="12.75">
      <c r="A24" s="170"/>
      <c r="B24" s="170"/>
      <c r="C24" s="170"/>
      <c r="D24" s="170"/>
      <c r="E24" s="170"/>
    </row>
    <row r="25" spans="1:5" ht="15.75">
      <c r="A25" s="171" t="s">
        <v>113</v>
      </c>
      <c r="B25" s="455"/>
      <c r="C25" s="455"/>
      <c r="D25" s="455"/>
      <c r="E25" s="455"/>
    </row>
    <row r="26" spans="1:5" ht="14.25" thickBot="1">
      <c r="A26" s="170"/>
      <c r="B26" s="170"/>
      <c r="C26" s="170"/>
      <c r="D26" s="456" t="s">
        <v>106</v>
      </c>
      <c r="E26" s="456"/>
    </row>
    <row r="27" spans="1:5" ht="13.5" thickBot="1">
      <c r="A27" s="172" t="s">
        <v>105</v>
      </c>
      <c r="B27" s="173" t="s">
        <v>146</v>
      </c>
      <c r="C27" s="173" t="s">
        <v>181</v>
      </c>
      <c r="D27" s="173" t="s">
        <v>236</v>
      </c>
      <c r="E27" s="174" t="s">
        <v>43</v>
      </c>
    </row>
    <row r="28" spans="1:5" ht="12.75">
      <c r="A28" s="175" t="s">
        <v>107</v>
      </c>
      <c r="B28" s="80"/>
      <c r="C28" s="80"/>
      <c r="D28" s="80"/>
      <c r="E28" s="176">
        <f aca="true" t="shared" si="2" ref="E28:E34">SUM(B28:D28)</f>
        <v>0</v>
      </c>
    </row>
    <row r="29" spans="1:5" ht="12.75">
      <c r="A29" s="177" t="s">
        <v>120</v>
      </c>
      <c r="B29" s="81"/>
      <c r="C29" s="81"/>
      <c r="D29" s="81"/>
      <c r="E29" s="178">
        <f t="shared" si="2"/>
        <v>0</v>
      </c>
    </row>
    <row r="30" spans="1:5" ht="12.75">
      <c r="A30" s="179" t="s">
        <v>108</v>
      </c>
      <c r="B30" s="82"/>
      <c r="C30" s="82"/>
      <c r="D30" s="82"/>
      <c r="E30" s="180">
        <f t="shared" si="2"/>
        <v>0</v>
      </c>
    </row>
    <row r="31" spans="1:5" ht="12.75">
      <c r="A31" s="179" t="s">
        <v>122</v>
      </c>
      <c r="B31" s="82"/>
      <c r="C31" s="82"/>
      <c r="D31" s="82"/>
      <c r="E31" s="180">
        <f t="shared" si="2"/>
        <v>0</v>
      </c>
    </row>
    <row r="32" spans="1:5" ht="12.75">
      <c r="A32" s="179" t="s">
        <v>109</v>
      </c>
      <c r="B32" s="82"/>
      <c r="C32" s="82"/>
      <c r="D32" s="82"/>
      <c r="E32" s="180">
        <f t="shared" si="2"/>
        <v>0</v>
      </c>
    </row>
    <row r="33" spans="1:5" ht="12.75">
      <c r="A33" s="179" t="s">
        <v>110</v>
      </c>
      <c r="B33" s="82"/>
      <c r="C33" s="82"/>
      <c r="D33" s="82"/>
      <c r="E33" s="180">
        <f t="shared" si="2"/>
        <v>0</v>
      </c>
    </row>
    <row r="34" spans="1:5" ht="13.5" thickBot="1">
      <c r="A34" s="83"/>
      <c r="B34" s="84"/>
      <c r="C34" s="84"/>
      <c r="D34" s="84"/>
      <c r="E34" s="180">
        <f t="shared" si="2"/>
        <v>0</v>
      </c>
    </row>
    <row r="35" spans="1:5" ht="13.5" thickBot="1">
      <c r="A35" s="181" t="s">
        <v>112</v>
      </c>
      <c r="B35" s="182">
        <f>B28+SUM(B30:B34)</f>
        <v>0</v>
      </c>
      <c r="C35" s="182">
        <f>C28+SUM(C30:C34)</f>
        <v>0</v>
      </c>
      <c r="D35" s="182">
        <f>D28+SUM(D30:D34)</f>
        <v>0</v>
      </c>
      <c r="E35" s="183">
        <f>E28+SUM(E30:E34)</f>
        <v>0</v>
      </c>
    </row>
    <row r="36" spans="1:5" ht="13.5" thickBot="1">
      <c r="A36" s="42"/>
      <c r="B36" s="42"/>
      <c r="C36" s="42"/>
      <c r="D36" s="42"/>
      <c r="E36" s="42"/>
    </row>
    <row r="37" spans="1:5" ht="13.5" thickBot="1">
      <c r="A37" s="172" t="s">
        <v>111</v>
      </c>
      <c r="B37" s="173" t="s">
        <v>146</v>
      </c>
      <c r="C37" s="173" t="s">
        <v>181</v>
      </c>
      <c r="D37" s="173" t="s">
        <v>236</v>
      </c>
      <c r="E37" s="174" t="s">
        <v>43</v>
      </c>
    </row>
    <row r="38" spans="1:5" ht="12.75">
      <c r="A38" s="175" t="s">
        <v>116</v>
      </c>
      <c r="B38" s="80"/>
      <c r="C38" s="80"/>
      <c r="D38" s="80"/>
      <c r="E38" s="176">
        <f aca="true" t="shared" si="3" ref="E38:E44">SUM(B38:D38)</f>
        <v>0</v>
      </c>
    </row>
    <row r="39" spans="1:5" ht="12.75">
      <c r="A39" s="184" t="s">
        <v>117</v>
      </c>
      <c r="B39" s="82"/>
      <c r="C39" s="82"/>
      <c r="D39" s="82"/>
      <c r="E39" s="180">
        <f t="shared" si="3"/>
        <v>0</v>
      </c>
    </row>
    <row r="40" spans="1:5" ht="12.75">
      <c r="A40" s="179" t="s">
        <v>118</v>
      </c>
      <c r="B40" s="82"/>
      <c r="C40" s="82"/>
      <c r="D40" s="82"/>
      <c r="E40" s="180">
        <f t="shared" si="3"/>
        <v>0</v>
      </c>
    </row>
    <row r="41" spans="1:5" ht="12.75">
      <c r="A41" s="179" t="s">
        <v>119</v>
      </c>
      <c r="B41" s="82"/>
      <c r="C41" s="82"/>
      <c r="D41" s="82"/>
      <c r="E41" s="180">
        <f t="shared" si="3"/>
        <v>0</v>
      </c>
    </row>
    <row r="42" spans="1:5" ht="12.75">
      <c r="A42" s="85"/>
      <c r="B42" s="82"/>
      <c r="C42" s="82"/>
      <c r="D42" s="82"/>
      <c r="E42" s="180">
        <f t="shared" si="3"/>
        <v>0</v>
      </c>
    </row>
    <row r="43" spans="1:5" ht="12.75">
      <c r="A43" s="85"/>
      <c r="B43" s="82"/>
      <c r="C43" s="82"/>
      <c r="D43" s="82"/>
      <c r="E43" s="180">
        <f t="shared" si="3"/>
        <v>0</v>
      </c>
    </row>
    <row r="44" spans="1:5" ht="13.5" thickBot="1">
      <c r="A44" s="83"/>
      <c r="B44" s="84"/>
      <c r="C44" s="84"/>
      <c r="D44" s="84"/>
      <c r="E44" s="180">
        <f t="shared" si="3"/>
        <v>0</v>
      </c>
    </row>
    <row r="45" spans="1:5" ht="13.5" thickBot="1">
      <c r="A45" s="181" t="s">
        <v>44</v>
      </c>
      <c r="B45" s="182">
        <f>SUM(B38:B44)</f>
        <v>0</v>
      </c>
      <c r="C45" s="182">
        <f>SUM(C38:C44)</f>
        <v>0</v>
      </c>
      <c r="D45" s="182">
        <f>SUM(D38:D44)</f>
        <v>0</v>
      </c>
      <c r="E45" s="183">
        <f>SUM(E38:E44)</f>
        <v>0</v>
      </c>
    </row>
    <row r="46" spans="1:5" ht="12.75">
      <c r="A46" s="170"/>
      <c r="B46" s="170"/>
      <c r="C46" s="170"/>
      <c r="D46" s="170"/>
      <c r="E46" s="170"/>
    </row>
    <row r="47" spans="1:5" ht="15.75">
      <c r="A47" s="464" t="s">
        <v>237</v>
      </c>
      <c r="B47" s="464"/>
      <c r="C47" s="464"/>
      <c r="D47" s="464"/>
      <c r="E47" s="464"/>
    </row>
    <row r="48" spans="1:5" ht="13.5" thickBot="1">
      <c r="A48" s="170"/>
      <c r="B48" s="170"/>
      <c r="C48" s="170"/>
      <c r="D48" s="170"/>
      <c r="E48" s="170"/>
    </row>
    <row r="49" spans="1:8" ht="13.5" thickBot="1">
      <c r="A49" s="446" t="s">
        <v>114</v>
      </c>
      <c r="B49" s="447"/>
      <c r="C49" s="448"/>
      <c r="D49" s="467" t="s">
        <v>123</v>
      </c>
      <c r="E49" s="468"/>
      <c r="H49" s="41"/>
    </row>
    <row r="50" spans="1:5" ht="12.75">
      <c r="A50" s="449"/>
      <c r="B50" s="450"/>
      <c r="C50" s="451"/>
      <c r="D50" s="460"/>
      <c r="E50" s="461"/>
    </row>
    <row r="51" spans="1:5" ht="13.5" thickBot="1">
      <c r="A51" s="452"/>
      <c r="B51" s="453"/>
      <c r="C51" s="454"/>
      <c r="D51" s="462"/>
      <c r="E51" s="463"/>
    </row>
    <row r="52" spans="1:5" ht="13.5" thickBot="1">
      <c r="A52" s="457" t="s">
        <v>44</v>
      </c>
      <c r="B52" s="458"/>
      <c r="C52" s="459"/>
      <c r="D52" s="465">
        <f>SUM(D50:E51)</f>
        <v>0</v>
      </c>
      <c r="E52" s="466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……/2014.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2"/>
  <sheetViews>
    <sheetView zoomScale="160" zoomScaleNormal="160" zoomScaleSheetLayoutView="85" workbookViewId="0" topLeftCell="A1">
      <selection activeCell="C9" sqref="C9"/>
    </sheetView>
  </sheetViews>
  <sheetFormatPr defaultColWidth="9.00390625" defaultRowHeight="12.75"/>
  <cols>
    <col min="1" max="1" width="19.50390625" style="330" customWidth="1"/>
    <col min="2" max="2" width="72.00390625" style="331" customWidth="1"/>
    <col min="3" max="3" width="25.00390625" style="332" customWidth="1"/>
    <col min="4" max="16384" width="9.375" style="207" customWidth="1"/>
  </cols>
  <sheetData>
    <row r="1" spans="1:3" s="186" customFormat="1" ht="16.5" customHeight="1" thickBot="1">
      <c r="A1" s="185"/>
      <c r="B1" s="187"/>
      <c r="C1" s="380" t="s">
        <v>302</v>
      </c>
    </row>
    <row r="2" spans="1:3" s="381" customFormat="1" ht="21" customHeight="1">
      <c r="A2" s="344" t="s">
        <v>56</v>
      </c>
      <c r="B2" s="414" t="s">
        <v>315</v>
      </c>
      <c r="C2" s="299" t="s">
        <v>45</v>
      </c>
    </row>
    <row r="3" spans="1:3" s="381" customFormat="1" ht="16.5" thickBot="1">
      <c r="A3" s="188" t="s">
        <v>151</v>
      </c>
      <c r="B3" s="298" t="s">
        <v>318</v>
      </c>
      <c r="C3" s="300"/>
    </row>
    <row r="4" spans="1:3" s="382" customFormat="1" ht="15.75" customHeight="1" thickBot="1">
      <c r="A4" s="189"/>
      <c r="B4" s="189"/>
      <c r="C4" s="190" t="s">
        <v>46</v>
      </c>
    </row>
    <row r="5" spans="1:3" ht="13.5" thickBot="1">
      <c r="A5" s="345" t="s">
        <v>153</v>
      </c>
      <c r="B5" s="191" t="s">
        <v>47</v>
      </c>
      <c r="C5" s="301" t="s">
        <v>48</v>
      </c>
    </row>
    <row r="6" spans="1:3" s="383" customFormat="1" ht="12.75" customHeight="1" thickBot="1">
      <c r="A6" s="166">
        <v>1</v>
      </c>
      <c r="B6" s="167">
        <v>2</v>
      </c>
      <c r="C6" s="168">
        <v>3</v>
      </c>
    </row>
    <row r="7" spans="1:3" s="383" customFormat="1" ht="15.75" customHeight="1" thickBot="1">
      <c r="A7" s="193"/>
      <c r="B7" s="194" t="s">
        <v>49</v>
      </c>
      <c r="C7" s="302"/>
    </row>
    <row r="8" spans="1:3" s="383" customFormat="1" ht="12" customHeight="1" thickBot="1">
      <c r="A8" s="29" t="s">
        <v>11</v>
      </c>
      <c r="B8" s="18" t="s">
        <v>268</v>
      </c>
      <c r="C8" s="240">
        <f>SUM(C9:C13)</f>
        <v>271</v>
      </c>
    </row>
    <row r="9" spans="1:3" s="314" customFormat="1" ht="12" customHeight="1">
      <c r="A9" s="364" t="s">
        <v>87</v>
      </c>
      <c r="B9" s="352" t="s">
        <v>269</v>
      </c>
      <c r="C9" s="243">
        <v>271</v>
      </c>
    </row>
    <row r="10" spans="1:3" s="384" customFormat="1" ht="12" customHeight="1">
      <c r="A10" s="365" t="s">
        <v>88</v>
      </c>
      <c r="B10" s="353" t="s">
        <v>270</v>
      </c>
      <c r="C10" s="242"/>
    </row>
    <row r="11" spans="1:3" s="384" customFormat="1" ht="12" customHeight="1">
      <c r="A11" s="365" t="s">
        <v>89</v>
      </c>
      <c r="B11" s="353" t="s">
        <v>271</v>
      </c>
      <c r="C11" s="242"/>
    </row>
    <row r="12" spans="1:3" s="384" customFormat="1" ht="12" customHeight="1">
      <c r="A12" s="365" t="s">
        <v>90</v>
      </c>
      <c r="B12" s="353" t="s">
        <v>272</v>
      </c>
      <c r="C12" s="242"/>
    </row>
    <row r="13" spans="1:3" s="384" customFormat="1" ht="12" customHeight="1" thickBot="1">
      <c r="A13" s="365" t="s">
        <v>124</v>
      </c>
      <c r="B13" s="353" t="s">
        <v>273</v>
      </c>
      <c r="C13" s="242"/>
    </row>
    <row r="14" spans="1:3" s="314" customFormat="1" ht="12" customHeight="1" thickBot="1">
      <c r="A14" s="29" t="s">
        <v>12</v>
      </c>
      <c r="B14" s="236" t="s">
        <v>209</v>
      </c>
      <c r="C14" s="386"/>
    </row>
    <row r="15" spans="1:3" s="384" customFormat="1" ht="12" customHeight="1" thickBot="1">
      <c r="A15" s="29" t="s">
        <v>13</v>
      </c>
      <c r="B15" s="18" t="s">
        <v>221</v>
      </c>
      <c r="C15" s="386"/>
    </row>
    <row r="16" spans="1:3" s="384" customFormat="1" ht="12" customHeight="1" thickBot="1">
      <c r="A16" s="29" t="s">
        <v>14</v>
      </c>
      <c r="B16" s="18" t="s">
        <v>266</v>
      </c>
      <c r="C16" s="386"/>
    </row>
    <row r="17" spans="1:3" s="384" customFormat="1" ht="12" customHeight="1" thickBot="1">
      <c r="A17" s="29" t="s">
        <v>15</v>
      </c>
      <c r="B17" s="18" t="s">
        <v>6</v>
      </c>
      <c r="C17" s="386"/>
    </row>
    <row r="18" spans="1:3" s="384" customFormat="1" ht="12" customHeight="1" thickBot="1">
      <c r="A18" s="29" t="s">
        <v>16</v>
      </c>
      <c r="B18" s="18" t="s">
        <v>210</v>
      </c>
      <c r="C18" s="386"/>
    </row>
    <row r="19" spans="1:3" s="384" customFormat="1" ht="12" customHeight="1" thickBot="1">
      <c r="A19" s="29" t="s">
        <v>17</v>
      </c>
      <c r="B19" s="236" t="s">
        <v>254</v>
      </c>
      <c r="C19" s="386"/>
    </row>
    <row r="20" spans="1:3" s="384" customFormat="1" ht="12" customHeight="1" thickBot="1">
      <c r="A20" s="29" t="s">
        <v>18</v>
      </c>
      <c r="B20" s="18" t="s">
        <v>303</v>
      </c>
      <c r="C20" s="246">
        <f>+C8+C14+C15+C16+C17+C18+C19</f>
        <v>271</v>
      </c>
    </row>
    <row r="21" spans="1:3" s="384" customFormat="1" ht="12" customHeight="1" thickBot="1">
      <c r="A21" s="366" t="s">
        <v>19</v>
      </c>
      <c r="B21" s="236" t="s">
        <v>276</v>
      </c>
      <c r="C21" s="240">
        <f>SUM(C22:C26)</f>
        <v>444</v>
      </c>
    </row>
    <row r="22" spans="1:3" s="384" customFormat="1" ht="12" customHeight="1">
      <c r="A22" s="365" t="s">
        <v>257</v>
      </c>
      <c r="B22" s="352" t="s">
        <v>279</v>
      </c>
      <c r="C22" s="245"/>
    </row>
    <row r="23" spans="1:3" s="384" customFormat="1" ht="12" customHeight="1">
      <c r="A23" s="365" t="s">
        <v>258</v>
      </c>
      <c r="B23" s="353" t="s">
        <v>280</v>
      </c>
      <c r="C23" s="245"/>
    </row>
    <row r="24" spans="1:3" s="384" customFormat="1" ht="12" customHeight="1">
      <c r="A24" s="365" t="s">
        <v>259</v>
      </c>
      <c r="B24" s="353" t="s">
        <v>281</v>
      </c>
      <c r="C24" s="245">
        <v>444</v>
      </c>
    </row>
    <row r="25" spans="1:3" s="384" customFormat="1" ht="12" customHeight="1">
      <c r="A25" s="365" t="s">
        <v>277</v>
      </c>
      <c r="B25" s="353" t="s">
        <v>282</v>
      </c>
      <c r="C25" s="245"/>
    </row>
    <row r="26" spans="1:3" s="314" customFormat="1" ht="12" customHeight="1" thickBot="1">
      <c r="A26" s="365" t="s">
        <v>278</v>
      </c>
      <c r="B26" s="354" t="s">
        <v>203</v>
      </c>
      <c r="C26" s="245"/>
    </row>
    <row r="27" spans="1:3" s="314" customFormat="1" ht="12" customHeight="1" thickBot="1">
      <c r="A27" s="366" t="s">
        <v>20</v>
      </c>
      <c r="B27" s="236" t="s">
        <v>204</v>
      </c>
      <c r="C27" s="386"/>
    </row>
    <row r="28" spans="1:3" s="314" customFormat="1" ht="12" customHeight="1" thickBot="1">
      <c r="A28" s="366" t="s">
        <v>21</v>
      </c>
      <c r="B28" s="355" t="s">
        <v>304</v>
      </c>
      <c r="C28" s="246">
        <f>+C21+C27</f>
        <v>444</v>
      </c>
    </row>
    <row r="29" spans="1:3" s="314" customFormat="1" ht="12" customHeight="1" thickBot="1">
      <c r="A29" s="367" t="s">
        <v>22</v>
      </c>
      <c r="B29" s="356" t="s">
        <v>305</v>
      </c>
      <c r="C29" s="246">
        <f>+C20+C28</f>
        <v>715</v>
      </c>
    </row>
    <row r="30" spans="1:3" s="384" customFormat="1" ht="15" customHeight="1">
      <c r="A30" s="199"/>
      <c r="B30" s="200"/>
      <c r="C30" s="307"/>
    </row>
    <row r="31" spans="1:3" ht="13.5" thickBot="1">
      <c r="A31" s="368"/>
      <c r="B31" s="202"/>
      <c r="C31" s="308"/>
    </row>
    <row r="32" spans="1:3" s="383" customFormat="1" ht="16.5" customHeight="1" thickBot="1">
      <c r="A32" s="203"/>
      <c r="B32" s="204" t="s">
        <v>50</v>
      </c>
      <c r="C32" s="309"/>
    </row>
    <row r="33" spans="1:3" s="385" customFormat="1" ht="12" customHeight="1" thickBot="1">
      <c r="A33" s="346" t="s">
        <v>11</v>
      </c>
      <c r="B33" s="28" t="s">
        <v>205</v>
      </c>
      <c r="C33" s="239">
        <f>SUM(C34:C38)</f>
        <v>524</v>
      </c>
    </row>
    <row r="34" spans="1:3" ht="12" customHeight="1">
      <c r="A34" s="369" t="s">
        <v>87</v>
      </c>
      <c r="B34" s="8" t="s">
        <v>41</v>
      </c>
      <c r="C34" s="241">
        <v>28</v>
      </c>
    </row>
    <row r="35" spans="1:3" ht="12" customHeight="1">
      <c r="A35" s="365" t="s">
        <v>88</v>
      </c>
      <c r="B35" s="6" t="s">
        <v>134</v>
      </c>
      <c r="C35" s="242">
        <v>16</v>
      </c>
    </row>
    <row r="36" spans="1:3" ht="12" customHeight="1">
      <c r="A36" s="365" t="s">
        <v>89</v>
      </c>
      <c r="B36" s="6" t="s">
        <v>115</v>
      </c>
      <c r="C36" s="244">
        <v>480</v>
      </c>
    </row>
    <row r="37" spans="1:3" ht="12" customHeight="1">
      <c r="A37" s="365" t="s">
        <v>90</v>
      </c>
      <c r="B37" s="9" t="s">
        <v>135</v>
      </c>
      <c r="C37" s="244"/>
    </row>
    <row r="38" spans="1:3" ht="12" customHeight="1" thickBot="1">
      <c r="A38" s="365" t="s">
        <v>101</v>
      </c>
      <c r="B38" s="16" t="s">
        <v>136</v>
      </c>
      <c r="C38" s="244"/>
    </row>
    <row r="39" spans="1:3" ht="12" customHeight="1" thickBot="1">
      <c r="A39" s="29" t="s">
        <v>12</v>
      </c>
      <c r="B39" s="27" t="s">
        <v>285</v>
      </c>
      <c r="C39" s="240">
        <f>+C40+C41+C42</f>
        <v>191</v>
      </c>
    </row>
    <row r="40" spans="1:3" ht="12" customHeight="1">
      <c r="A40" s="364" t="s">
        <v>93</v>
      </c>
      <c r="B40" s="6" t="s">
        <v>160</v>
      </c>
      <c r="C40" s="243">
        <v>191</v>
      </c>
    </row>
    <row r="41" spans="1:3" ht="12" customHeight="1">
      <c r="A41" s="364" t="s">
        <v>95</v>
      </c>
      <c r="B41" s="10" t="s">
        <v>137</v>
      </c>
      <c r="C41" s="242"/>
    </row>
    <row r="42" spans="1:3" ht="12" customHeight="1" thickBot="1">
      <c r="A42" s="364" t="s">
        <v>97</v>
      </c>
      <c r="B42" s="238" t="s">
        <v>162</v>
      </c>
      <c r="C42" s="211"/>
    </row>
    <row r="43" spans="1:3" ht="12" customHeight="1" thickBot="1">
      <c r="A43" s="29" t="s">
        <v>13</v>
      </c>
      <c r="B43" s="116" t="s">
        <v>42</v>
      </c>
      <c r="C43" s="386"/>
    </row>
    <row r="44" spans="1:3" ht="12" customHeight="1" thickBot="1">
      <c r="A44" s="29" t="s">
        <v>14</v>
      </c>
      <c r="B44" s="116" t="s">
        <v>207</v>
      </c>
      <c r="C44" s="240">
        <f>+C33+C39+C43</f>
        <v>715</v>
      </c>
    </row>
    <row r="45" spans="1:3" ht="12" customHeight="1" thickBot="1">
      <c r="A45" s="29" t="s">
        <v>15</v>
      </c>
      <c r="B45" s="116" t="s">
        <v>306</v>
      </c>
      <c r="C45" s="240">
        <f>+C46+C47+C48</f>
        <v>0</v>
      </c>
    </row>
    <row r="46" spans="1:3" s="385" customFormat="1" ht="12" customHeight="1">
      <c r="A46" s="364" t="s">
        <v>84</v>
      </c>
      <c r="B46" s="7" t="s">
        <v>287</v>
      </c>
      <c r="C46" s="211"/>
    </row>
    <row r="47" spans="1:3" ht="12" customHeight="1">
      <c r="A47" s="364" t="s">
        <v>85</v>
      </c>
      <c r="B47" s="7" t="s">
        <v>288</v>
      </c>
      <c r="C47" s="211"/>
    </row>
    <row r="48" spans="1:3" ht="12" customHeight="1" thickBot="1">
      <c r="A48" s="370" t="s">
        <v>86</v>
      </c>
      <c r="B48" s="5" t="s">
        <v>307</v>
      </c>
      <c r="C48" s="213"/>
    </row>
    <row r="49" spans="1:3" ht="15" customHeight="1" thickBot="1">
      <c r="A49" s="197" t="s">
        <v>16</v>
      </c>
      <c r="B49" s="413" t="s">
        <v>289</v>
      </c>
      <c r="C49" s="358">
        <f>+C44+C45</f>
        <v>715</v>
      </c>
    </row>
    <row r="50" spans="1:3" ht="13.5" thickBot="1">
      <c r="A50" s="327"/>
      <c r="B50" s="328"/>
      <c r="C50" s="329"/>
    </row>
    <row r="51" spans="1:3" ht="15" customHeight="1" thickBot="1">
      <c r="A51" s="208" t="s">
        <v>154</v>
      </c>
      <c r="B51" s="209"/>
      <c r="C51" s="114">
        <v>0</v>
      </c>
    </row>
    <row r="52" spans="1:3" ht="14.25" customHeight="1" thickBot="1">
      <c r="A52" s="208" t="s">
        <v>155</v>
      </c>
      <c r="B52" s="209"/>
      <c r="C52" s="11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2014-01-27T13:50:48Z</cp:lastPrinted>
  <dcterms:created xsi:type="dcterms:W3CDTF">1999-10-30T10:30:45Z</dcterms:created>
  <dcterms:modified xsi:type="dcterms:W3CDTF">2014-01-30T10:31:01Z</dcterms:modified>
  <cp:category/>
  <cp:version/>
  <cp:contentType/>
  <cp:contentStatus/>
</cp:coreProperties>
</file>