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1"/>
  </bookViews>
  <sheets>
    <sheet name="ÖSSZEFÜGGÉSEK" sheetId="1" r:id="rId1"/>
    <sheet name="1.1.sz.mell." sheetId="2" r:id="rId2"/>
    <sheet name="1.2.sz.mell." sheetId="3" r:id="rId3"/>
    <sheet name="1.3. mell üres" sheetId="4" r:id="rId4"/>
    <sheet name="1.4. mell. üres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mell. üres" sheetId="17" r:id="rId17"/>
    <sheet name="9.1.3.mell. üres" sheetId="18" r:id="rId18"/>
    <sheet name="9.2.mell üres" sheetId="19" r:id="rId19"/>
    <sheet name="9.2.1.mell üres" sheetId="20" r:id="rId20"/>
    <sheet name="9.2.2.mell.üres" sheetId="21" r:id="rId21"/>
    <sheet name="9.2.3.mell.üres" sheetId="22" r:id="rId22"/>
    <sheet name="9.3.mell üres" sheetId="23" r:id="rId23"/>
    <sheet name="9.3.1.mell. üres" sheetId="24" r:id="rId24"/>
    <sheet name="9.3.2.mell.üres" sheetId="25" r:id="rId25"/>
    <sheet name="9.3.3.mell.üres" sheetId="26" r:id="rId26"/>
    <sheet name="10.mell.üres" sheetId="27" r:id="rId27"/>
    <sheet name="1. sz tájékoztató t." sheetId="28" r:id="rId28"/>
    <sheet name="2. sz tájékoztató üres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Munka1" sheetId="34" r:id="rId34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mell. üres'!$1:$6</definedName>
    <definedName name="_xlnm.Print_Titles" localSheetId="17">'9.1.3.mell. üres'!$1:$6</definedName>
    <definedName name="_xlnm.Print_Titles" localSheetId="19">'9.2.1.mell üres'!$1:$6</definedName>
    <definedName name="_xlnm.Print_Titles" localSheetId="20">'9.2.2.mell.üres'!$1:$6</definedName>
    <definedName name="_xlnm.Print_Titles" localSheetId="21">'9.2.3.mell.üres'!$1:$6</definedName>
    <definedName name="_xlnm.Print_Titles" localSheetId="18">'9.2.mell üres'!$1:$6</definedName>
    <definedName name="_xlnm.Print_Titles" localSheetId="23">'9.3.1.mell. üres'!$1:$6</definedName>
    <definedName name="_xlnm.Print_Titles" localSheetId="24">'9.3.2.mell.üres'!$1:$6</definedName>
    <definedName name="_xlnm.Print_Titles" localSheetId="25">'9.3.3.mell.üres'!$1:$6</definedName>
    <definedName name="_xlnm.Print_Titles" localSheetId="22">'9.3.mell üres'!$1:$6</definedName>
    <definedName name="_xlnm.Print_Area" localSheetId="27">'1. sz tájékoztató t.'!$A$1:$E$144</definedName>
    <definedName name="_xlnm.Print_Area" localSheetId="1">'1.1.sz.mell.'!$A$1:$C$149</definedName>
    <definedName name="_xlnm.Print_Area" localSheetId="2">'1.2.sz.mell.'!$A$1:$C$149</definedName>
    <definedName name="_xlnm.Print_Area" localSheetId="3">'1.3. mell üres'!$A$1:$C$149</definedName>
    <definedName name="_xlnm.Print_Area" localSheetId="4">'1.4. mell. üres'!$A$1:$C$149</definedName>
  </definedNames>
  <calcPr fullCalcOnLoad="1"/>
</workbook>
</file>

<file path=xl/sharedStrings.xml><?xml version="1.0" encoding="utf-8"?>
<sst xmlns="http://schemas.openxmlformats.org/spreadsheetml/2006/main" count="4044" uniqueCount="618">
  <si>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</si>
  <si>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</si>
  <si>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</si>
  <si>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</si>
  <si>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</si>
  <si>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</si>
  <si>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</si>
  <si>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</si>
  <si>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</si>
  <si>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</si>
  <si>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</si>
  <si>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</si>
  <si>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</si>
  <si>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</si>
  <si>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</si>
  <si>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</si>
  <si>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</si>
  <si>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</si>
  <si>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</si>
  <si>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</si>
  <si>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</si>
  <si>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</si>
  <si>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</si>
  <si>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</si>
  <si>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</si>
  <si>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</si>
  <si>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</si>
  <si>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</si>
  <si>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</si>
  <si>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</si>
  <si>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</si>
  <si>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</si>
  <si>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</si>
  <si>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</si>
  <si>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</si>
  <si>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</si>
  <si>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</si>
  <si>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</si>
  <si>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</si>
  <si>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</si>
  <si>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</si>
  <si>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</si>
  <si>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</si>
  <si>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</si>
  <si>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</si>
  <si>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</si>
  <si>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</si>
  <si>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</si>
  <si>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</si>
  <si>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</si>
  <si>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</si>
  <si>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</si>
  <si>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</si>
  <si>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</si>
  <si>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</si>
  <si>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</si>
  <si>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</si>
  <si>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</si>
  <si>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</si>
  <si>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</si>
  <si>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</si>
  <si>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</si>
  <si>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</si>
  <si>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</si>
  <si>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</si>
  <si>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</si>
  <si>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</si>
  <si>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</si>
  <si>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</si>
  <si>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</si>
  <si>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</si>
  <si>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</si>
  <si>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</si>
  <si>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</si>
  <si>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</si>
  <si>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</si>
  <si>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</si>
  <si>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</si>
  <si>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</si>
  <si>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</si>
  <si>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</si>
  <si>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</si>
  <si>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</si>
  <si>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</si>
  <si>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</si>
  <si>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</si>
  <si>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</si>
  <si>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</si>
  <si>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</si>
  <si>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</si>
  <si>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</si>
  <si>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</si>
  <si>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</si>
  <si>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</si>
  <si>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</si>
  <si>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</si>
  <si>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</si>
  <si>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</si>
  <si>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</si>
  <si>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</si>
  <si>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</si>
  <si>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</si>
  <si>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</si>
  <si>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</si>
  <si>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</si>
  <si>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</si>
  <si>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</si>
  <si>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</si>
  <si>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</si>
  <si>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</si>
  <si>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</si>
  <si>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</si>
  <si>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</si>
  <si>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</si>
  <si>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</si>
  <si>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</si>
  <si>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</si>
  <si>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</si>
  <si>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</si>
  <si>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</si>
  <si>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</si>
  <si>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</si>
  <si>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</si>
  <si>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</si>
  <si>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</si>
  <si>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</si>
  <si>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</si>
  <si>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</si>
  <si>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</si>
  <si>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</si>
  <si>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</si>
  <si>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</si>
  <si>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</si>
  <si>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</si>
  <si>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</si>
  <si>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</si>
  <si>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</si>
  <si>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</si>
  <si>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</si>
  <si>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</si>
  <si>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</si>
  <si>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</si>
  <si>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</si>
  <si>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</si>
  <si>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</si>
  <si>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</si>
  <si>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</si>
  <si>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</si>
  <si>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</si>
  <si>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</si>
  <si>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</si>
  <si>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</si>
  <si>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</si>
  <si>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</si>
  <si>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</si>
  <si>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</si>
  <si>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</si>
  <si>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</si>
  <si>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</si>
  <si>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</si>
  <si>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</si>
  <si>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</si>
  <si>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</si>
  <si>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</si>
  <si>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</si>
  <si>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</si>
  <si>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</si>
  <si>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</si>
  <si>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</si>
  <si>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</si>
  <si>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</si>
  <si>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</si>
  <si>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</si>
  <si>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</si>
  <si>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</si>
  <si>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</si>
  <si>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</si>
  <si>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</si>
  <si>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</si>
  <si>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</si>
  <si>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</si>
  <si>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</si>
  <si>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</si>
  <si>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</si>
  <si>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</si>
  <si>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</si>
  <si>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</si>
  <si>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</si>
  <si>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</si>
  <si>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</si>
  <si>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</si>
  <si>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</si>
  <si>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</si>
  <si>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</si>
  <si>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</si>
  <si>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</si>
  <si>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</si>
  <si>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</si>
  <si>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</si>
  <si>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</si>
  <si>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</si>
  <si>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</si>
  <si>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</si>
  <si>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</si>
  <si>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</si>
  <si>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</si>
  <si>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</si>
  <si>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</si>
  <si>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</si>
  <si>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</si>
  <si>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</si>
  <si>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</si>
  <si>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</si>
  <si>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</si>
  <si>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</si>
  <si>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</si>
  <si>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</si>
  <si>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</si>
  <si>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</si>
  <si>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</si>
  <si>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</si>
  <si>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</si>
  <si>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</si>
  <si>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</si>
  <si>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</si>
  <si>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</si>
  <si>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</si>
  <si>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</si>
  <si>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</si>
  <si>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</si>
  <si>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</si>
  <si>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</si>
  <si>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</si>
  <si>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</si>
  <si>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</si>
  <si>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</si>
  <si>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</si>
  <si>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</si>
  <si>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</si>
  <si>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</si>
  <si>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</si>
  <si>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</si>
  <si>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</si>
  <si>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</si>
  <si>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</si>
  <si>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</si>
  <si>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</si>
  <si>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</si>
  <si>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</si>
  <si>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</si>
  <si>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</si>
  <si>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</si>
  <si>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</si>
  <si>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</si>
  <si>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</si>
  <si>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</si>
  <si>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</si>
  <si>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</si>
  <si>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</si>
  <si>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</si>
  <si>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</si>
  <si>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</si>
  <si>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</si>
  <si>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</si>
  <si>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</si>
  <si>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</si>
  <si>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</si>
  <si>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</si>
  <si>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</si>
  <si>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</si>
  <si>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</si>
  <si>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</si>
  <si>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</si>
  <si>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</si>
  <si>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</si>
  <si>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</si>
  <si>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</si>
  <si>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</si>
  <si>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</si>
  <si>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</si>
  <si>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</si>
  <si>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</si>
  <si>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</si>
  <si>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</si>
  <si>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</si>
  <si>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</si>
  <si>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</si>
  <si>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</si>
  <si>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</si>
  <si>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</si>
  <si>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</si>
  <si>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</si>
  <si>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</si>
  <si>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</si>
  <si>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</si>
  <si>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</si>
  <si>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</si>
  <si>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</si>
  <si>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</si>
  <si>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</si>
  <si>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</si>
  <si>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</si>
  <si>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</si>
  <si>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</si>
  <si>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</si>
  <si>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</si>
  <si>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</si>
  <si>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</si>
  <si>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</si>
  <si>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</si>
  <si>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</si>
  <si>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</si>
  <si>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</si>
  <si>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</si>
  <si>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</si>
  <si>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</si>
  <si>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</si>
  <si>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</si>
  <si>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</si>
  <si>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</si>
  <si>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</si>
  <si>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</si>
  <si>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</si>
  <si>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</si>
  <si>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</si>
  <si>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</si>
  <si>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</si>
  <si>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</si>
  <si>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</si>
  <si>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</si>
  <si>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</si>
  <si>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</si>
  <si>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</si>
  <si>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</si>
  <si>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</si>
  <si>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</si>
  <si>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</si>
  <si>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</si>
  <si>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</si>
  <si>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</si>
  <si>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</si>
  <si>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</si>
  <si>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</si>
  <si>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</si>
  <si>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</si>
  <si>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</si>
  <si>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</si>
  <si>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</si>
  <si>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</si>
  <si>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</si>
  <si>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</si>
  <si>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</si>
  <si>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</si>
  <si>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</si>
  <si>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</si>
  <si>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</si>
  <si>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</si>
  <si>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</si>
  <si>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</si>
  <si>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</si>
  <si>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</si>
  <si>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</si>
  <si>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</si>
  <si>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</si>
  <si>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</si>
  <si>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</si>
  <si>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</si>
  <si>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</si>
  <si>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</si>
  <si>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</si>
  <si>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</si>
  <si>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</si>
  <si>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</si>
  <si>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</si>
  <si>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</si>
  <si>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</si>
  <si>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</si>
  <si>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</si>
  <si>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</si>
  <si>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</si>
  <si>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</si>
  <si>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</si>
  <si>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</si>
  <si>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</si>
  <si>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</si>
  <si>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</si>
  <si>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</si>
  <si>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</si>
  <si>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</si>
  <si>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</si>
  <si>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</si>
  <si>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</si>
  <si>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</si>
  <si>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</si>
  <si>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</si>
  <si>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</si>
  <si>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</si>
  <si>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</si>
  <si>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</si>
  <si>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</si>
  <si>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</si>
  <si>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</si>
  <si>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</si>
  <si>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</si>
  <si>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</si>
  <si>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</si>
  <si>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</si>
  <si>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</si>
  <si>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</si>
  <si>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</si>
  <si>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</si>
  <si>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</si>
  <si>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</si>
  <si>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</si>
  <si>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</si>
  <si>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</si>
  <si>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</si>
  <si>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</si>
  <si>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</si>
  <si>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</si>
  <si>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</si>
  <si>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</si>
  <si>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</si>
  <si>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</si>
  <si>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</si>
  <si>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</si>
  <si>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</si>
  <si>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</si>
  <si>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</si>
  <si>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</si>
  <si>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</si>
  <si>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</si>
  <si>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</si>
  <si>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</si>
  <si>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</si>
  <si>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</si>
  <si>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</si>
  <si>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</si>
  <si>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</si>
  <si>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</si>
  <si>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</si>
  <si>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</si>
  <si>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</si>
  <si>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</si>
  <si>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</si>
  <si>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</si>
  <si>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</si>
  <si>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</si>
  <si>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</si>
  <si>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</si>
  <si>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</si>
  <si>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</si>
  <si>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</si>
  <si>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</si>
  <si>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</si>
  <si>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</si>
  <si>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</si>
  <si>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</si>
  <si>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</si>
  <si>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</si>
  <si>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</si>
  <si>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</si>
  <si>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</si>
  <si>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</si>
  <si>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</si>
  <si>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</si>
  <si>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</si>
  <si>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</si>
  <si>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</si>
  <si>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</si>
  <si>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</si>
  <si>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</si>
  <si>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</si>
  <si>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</si>
  <si>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</si>
  <si>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</si>
  <si>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</si>
  <si>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</si>
  <si>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</si>
  <si>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</si>
  <si>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</si>
  <si>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</si>
  <si>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</si>
  <si>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</si>
  <si>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</si>
  <si>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</si>
  <si>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</si>
  <si>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</si>
  <si>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</si>
  <si>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</si>
  <si>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</si>
  <si>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</si>
  <si>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</si>
  <si>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</si>
  <si>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</si>
  <si>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</si>
  <si>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</si>
  <si>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</si>
  <si>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</si>
  <si>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</si>
  <si>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</si>
  <si>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</si>
  <si>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</si>
  <si>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</si>
  <si>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</si>
  <si>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</si>
  <si>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</si>
  <si>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</si>
  <si>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</si>
  <si>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</si>
  <si>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</si>
  <si>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</si>
  <si>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</si>
  <si>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</si>
  <si>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</si>
  <si>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</si>
  <si>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</si>
  <si>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</si>
  <si>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</si>
  <si>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</si>
  <si>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</si>
  <si>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</si>
  <si>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9.2. melléklet a ……/2014. (….) önkormányzati rendelethez</t>
  </si>
  <si>
    <t>Kötelező feladatok bevételei, kiadásai</t>
  </si>
  <si>
    <t>9.3. melléklet a ……/2014. (….) önkormányzati rendelethez</t>
  </si>
  <si>
    <t>Önként vállalt feladatok bevételei, kiadásai</t>
  </si>
  <si>
    <t>9.3.1. melléklet a ……/2014. (….) önkormányzati rendelethez</t>
  </si>
  <si>
    <t>Állami (államigazgataási) feladatok bevételei, kiadásai</t>
  </si>
  <si>
    <t>9.3.2. melléklet a ……/2014. (….) önkormányzati rendelethez</t>
  </si>
  <si>
    <t>9.3.3. melléklet a ……/2014. (….) önkormányzati rendelethez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</si>
  <si>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</si>
  <si>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</si>
  <si>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</si>
  <si>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</si>
  <si>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</si>
  <si>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</si>
  <si>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</si>
  <si>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</si>
  <si>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</si>
  <si>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</si>
  <si>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</si>
  <si>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</si>
  <si>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</si>
  <si>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</si>
  <si>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</si>
  <si>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</si>
  <si>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</si>
  <si>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</si>
  <si>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</si>
  <si>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</si>
  <si>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Működési céltartalékok</t>
  </si>
  <si>
    <t>Kistraktor vásárlás</t>
  </si>
  <si>
    <t>2014</t>
  </si>
  <si>
    <t>Kisértékű tárgyi eszköz vásárlás</t>
  </si>
  <si>
    <t>Faluház felújítása</t>
  </si>
  <si>
    <t>Útfelújítás</t>
  </si>
  <si>
    <t>Előző évi pénzmaradvány</t>
  </si>
  <si>
    <t>Működési céltartalék</t>
  </si>
  <si>
    <t>Közös intézmények fenntartása</t>
  </si>
  <si>
    <t>Központi orvosi ügyelet hozzájárulás</t>
  </si>
  <si>
    <t>Falugondnokok Egyesület támogatása</t>
  </si>
  <si>
    <t>PIK támogatása</t>
  </si>
  <si>
    <t>Cordial Bt. támogatása</t>
  </si>
  <si>
    <t>Társadalmi szociálpolitikai juttatások</t>
  </si>
  <si>
    <t>Foglalkoztatást helyettesítő támogatás</t>
  </si>
  <si>
    <t>Temetési segély</t>
  </si>
  <si>
    <t>Lakásfenntartási támogatás</t>
  </si>
  <si>
    <t>Rsz.gyermekvédelmi természetbeni ellátás</t>
  </si>
  <si>
    <t>Bursa Hungarica ösztöndíj</t>
  </si>
  <si>
    <t>Beiskolázási támogatás</t>
  </si>
  <si>
    <t>Tankönyv füzetcsomag támogatása</t>
  </si>
  <si>
    <t>Születési támogatás</t>
  </si>
  <si>
    <t>Lakossági hulladékszállítás támogatása</t>
  </si>
  <si>
    <t>Szociális kölcsön</t>
  </si>
  <si>
    <t>I.ba) zöldterület-gazdálkodással kapcs. feladatok</t>
  </si>
  <si>
    <t>I.bb) közvilágítás fenntartásának támogatása</t>
  </si>
  <si>
    <t>I.bc) köztemető fenntartással kapcsolatos feladatok támogatása</t>
  </si>
  <si>
    <t>I.bd) közutak fenntartásának támogatása</t>
  </si>
  <si>
    <t>IV.d) Települési önkormányzatok kulturális feladatai</t>
  </si>
  <si>
    <t>Településüzemeltetéshez kapcsolódó feladatellátás támogatása</t>
  </si>
  <si>
    <t>III.2. Hozzájárulás pénzbeli szociális ellátásokhoz</t>
  </si>
  <si>
    <t>III.3.e.Falugondnoki szolgálat támogatása</t>
  </si>
  <si>
    <t>III.3.m. Kistelepülések szociális feladatainak támogatása</t>
  </si>
  <si>
    <t>Kistérség támogatása</t>
  </si>
  <si>
    <t>Egyház támogatása</t>
  </si>
  <si>
    <t>Önkormányzati segély</t>
  </si>
  <si>
    <t>I.c) Egyéb kötelező önkormányzati feladatok támogatása</t>
  </si>
  <si>
    <t>Lakott külterülettel kapcsolatos támogatás</t>
  </si>
  <si>
    <t>Működési Céltartalék</t>
  </si>
  <si>
    <t>Működési célú központosított előirányzatok és egyéb előirányzatok</t>
  </si>
  <si>
    <t>Gépjárműadó átengedett központi adók</t>
  </si>
  <si>
    <t>Pula Község Önkormányzata</t>
  </si>
  <si>
    <t>Pula Község Önkormányzata saját bevételeinek részletezése az adósságot keletkeztető ügyletből származó tárgyévi fizetési kötelezettség megállapításához</t>
  </si>
  <si>
    <t>Pula Önkormányzat adósságot keletkeztető ügyletekből és kezességvállalásokból fennálló kötelezettségei</t>
  </si>
  <si>
    <t>Pula Önkormányzat 2014. évi adósságot keletkeztető fejlesztési céljai</t>
  </si>
  <si>
    <t>9.1. melléklet a 2/2014. (II.18.) önkormányzati rendelethez</t>
  </si>
  <si>
    <t>2014. évi előirányzat I. módosítás</t>
  </si>
  <si>
    <t xml:space="preserve"> </t>
  </si>
  <si>
    <t>2014. évi előir.   I. módosítás</t>
  </si>
  <si>
    <t>2014. évi előirányzat I. módosítás 6/2014.(VII.14.)</t>
  </si>
  <si>
    <t>2014. évi előirányzat I. mód.6/2014.(VII.14.)</t>
  </si>
  <si>
    <t>2014. évi előirányzat I. mód. 6/2014.(VII.14.)</t>
  </si>
  <si>
    <t>Előirányzat I. mód. 6/2014.(VII.14.)</t>
  </si>
  <si>
    <t>2014. évi előirányzat II. módosítás  /2014.(  .   .)</t>
  </si>
  <si>
    <t>2014. évi előirányzat II. mód. /2014.( .  .)</t>
  </si>
  <si>
    <t>2014. évi előirányzat II. mód.  /2014.(  .   .)</t>
  </si>
  <si>
    <t>2014. évi előirányzat I. módosítás 6/2014(VII.14.)</t>
  </si>
  <si>
    <t>2014. évi előirányzat II. módosítás 6/2014.( .  .)</t>
  </si>
  <si>
    <t>2014. évi előirányzat II. módosítás  6/2014.(  .  .)</t>
  </si>
  <si>
    <t>Halotthűtő vásárlás</t>
  </si>
  <si>
    <t>2014. évi előirányzat II. módosítás  /2014.( .  .)</t>
  </si>
  <si>
    <t>Fűkasza vásárlás</t>
  </si>
  <si>
    <t>2014. évi előirányzat II. módosítás  /2014.(  .  .)</t>
  </si>
  <si>
    <t>Előirányzat II. mód.  /2014.( .  .)</t>
  </si>
  <si>
    <t>2014. évi előirányzat II. módosítás</t>
  </si>
  <si>
    <t>2014. évi előirányzat II. módosítás   /2014.(  .  .)</t>
  </si>
  <si>
    <t>Előirányzat II. mód.  /2014.(  .  .)</t>
  </si>
  <si>
    <t>2014. évi előir.   II. módosítás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</si>
</sst>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4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6" xfId="0" applyNumberFormat="1" applyFont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0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162</v>
      </c>
    </row>
    <row r="4" spans="1:2" ht="12.75">
      <c r="A4" s="165"/>
      <c r="B4" s="165"/>
    </row>
    <row r="5" spans="1:2" s="177" customFormat="1" ht="15.75">
      <c r="A5" s="107" t="s">
        <v>464</v>
      </c>
      <c r="B5" s="176"/>
    </row>
    <row r="6" spans="1:2" ht="12.75">
      <c r="A6" s="165"/>
      <c r="B6" s="165"/>
    </row>
    <row r="7" spans="1:2" ht="12.75">
      <c r="A7" s="165" t="s">
        <v>466</v>
      </c>
      <c r="B7" s="165" t="s">
        <v>467</v>
      </c>
    </row>
    <row r="8" spans="1:2" ht="12.75">
      <c r="A8" s="165" t="s">
        <v>468</v>
      </c>
      <c r="B8" s="165" t="s">
        <v>469</v>
      </c>
    </row>
    <row r="9" spans="1:2" ht="12.75">
      <c r="A9" s="165" t="s">
        <v>470</v>
      </c>
      <c r="B9" s="165" t="s">
        <v>471</v>
      </c>
    </row>
    <row r="10" spans="1:2" ht="12.75">
      <c r="A10" s="165"/>
      <c r="B10" s="165"/>
    </row>
    <row r="11" spans="1:2" ht="12.75">
      <c r="A11" s="165"/>
      <c r="B11" s="165"/>
    </row>
    <row r="12" spans="1:2" s="177" customFormat="1" ht="15.75">
      <c r="A12" s="107" t="s">
        <v>465</v>
      </c>
      <c r="B12" s="176"/>
    </row>
    <row r="13" spans="1:2" ht="12.75">
      <c r="A13" s="165"/>
      <c r="B13" s="165"/>
    </row>
    <row r="14" spans="1:2" ht="12.75">
      <c r="A14" s="165" t="s">
        <v>475</v>
      </c>
      <c r="B14" s="165" t="s">
        <v>474</v>
      </c>
    </row>
    <row r="15" spans="1:2" ht="12.75">
      <c r="A15" s="165" t="s">
        <v>275</v>
      </c>
      <c r="B15" s="165" t="s">
        <v>473</v>
      </c>
    </row>
    <row r="16" spans="1:2" ht="12.75">
      <c r="A16" s="165" t="s">
        <v>476</v>
      </c>
      <c r="B16" s="165" t="s">
        <v>472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5" sqref="B15"/>
    </sheetView>
  </sheetViews>
  <sheetFormatPr defaultColWidth="9.00390625" defaultRowHeight="12.75"/>
  <cols>
    <col min="1" max="1" width="5.625" style="178" customWidth="1"/>
    <col min="2" max="2" width="68.625" style="178" customWidth="1"/>
    <col min="3" max="3" width="19.50390625" style="178" customWidth="1"/>
    <col min="4" max="16384" width="9.375" style="178" customWidth="1"/>
  </cols>
  <sheetData>
    <row r="1" spans="1:3" ht="33" customHeight="1">
      <c r="A1" s="596" t="s">
        <v>592</v>
      </c>
      <c r="B1" s="596"/>
      <c r="C1" s="596"/>
    </row>
    <row r="2" spans="1:4" ht="15.75" customHeight="1" thickBot="1">
      <c r="A2" s="179"/>
      <c r="B2" s="179"/>
      <c r="C2" s="191" t="s">
        <v>56</v>
      </c>
      <c r="D2" s="186"/>
    </row>
    <row r="3" spans="1:3" ht="26.25" customHeight="1" thickBot="1">
      <c r="A3" s="210" t="s">
        <v>17</v>
      </c>
      <c r="B3" s="211" t="s">
        <v>207</v>
      </c>
      <c r="C3" s="212" t="s">
        <v>277</v>
      </c>
    </row>
    <row r="4" spans="1:3" ht="15.75" thickBot="1">
      <c r="A4" s="213">
        <v>1</v>
      </c>
      <c r="B4" s="214">
        <v>2</v>
      </c>
      <c r="C4" s="215">
        <v>3</v>
      </c>
    </row>
    <row r="5" spans="1:3" ht="15">
      <c r="A5" s="216" t="s">
        <v>19</v>
      </c>
      <c r="B5" s="406" t="s">
        <v>60</v>
      </c>
      <c r="C5" s="403">
        <v>2324</v>
      </c>
    </row>
    <row r="6" spans="1:3" ht="24.75">
      <c r="A6" s="217" t="s">
        <v>20</v>
      </c>
      <c r="B6" s="443" t="s">
        <v>272</v>
      </c>
      <c r="C6" s="404"/>
    </row>
    <row r="7" spans="1:3" ht="15">
      <c r="A7" s="217" t="s">
        <v>21</v>
      </c>
      <c r="B7" s="444" t="s">
        <v>548</v>
      </c>
      <c r="C7" s="404"/>
    </row>
    <row r="8" spans="1:3" ht="24.75">
      <c r="A8" s="217" t="s">
        <v>22</v>
      </c>
      <c r="B8" s="444" t="s">
        <v>274</v>
      </c>
      <c r="C8" s="404"/>
    </row>
    <row r="9" spans="1:3" ht="15">
      <c r="A9" s="218" t="s">
        <v>23</v>
      </c>
      <c r="B9" s="444" t="s">
        <v>273</v>
      </c>
      <c r="C9" s="405">
        <v>30</v>
      </c>
    </row>
    <row r="10" spans="1:3" ht="15.75" thickBot="1">
      <c r="A10" s="217" t="s">
        <v>24</v>
      </c>
      <c r="B10" s="445" t="s">
        <v>208</v>
      </c>
      <c r="C10" s="404"/>
    </row>
    <row r="11" spans="1:3" ht="15.75" thickBot="1">
      <c r="A11" s="605" t="s">
        <v>212</v>
      </c>
      <c r="B11" s="606"/>
      <c r="C11" s="219">
        <f>SUM(C5:C10)</f>
        <v>2354</v>
      </c>
    </row>
    <row r="12" spans="1:3" ht="23.25" customHeight="1">
      <c r="A12" s="607" t="s">
        <v>244</v>
      </c>
      <c r="B12" s="607"/>
      <c r="C12" s="60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(II.18.)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9" sqref="B19"/>
    </sheetView>
  </sheetViews>
  <sheetFormatPr defaultColWidth="9.00390625" defaultRowHeight="12.75"/>
  <cols>
    <col min="1" max="1" width="5.625" style="178" customWidth="1"/>
    <col min="2" max="2" width="66.875" style="178" customWidth="1"/>
    <col min="3" max="3" width="27.00390625" style="178" customWidth="1"/>
    <col min="4" max="16384" width="9.375" style="178" customWidth="1"/>
  </cols>
  <sheetData>
    <row r="1" spans="1:3" ht="33" customHeight="1">
      <c r="A1" s="596" t="s">
        <v>594</v>
      </c>
      <c r="B1" s="596"/>
      <c r="C1" s="596"/>
    </row>
    <row r="2" spans="1:4" ht="15.75" customHeight="1" thickBot="1">
      <c r="A2" s="179"/>
      <c r="B2" s="179"/>
      <c r="C2" s="191" t="s">
        <v>56</v>
      </c>
      <c r="D2" s="186"/>
    </row>
    <row r="3" spans="1:3" ht="26.25" customHeight="1" thickBot="1">
      <c r="A3" s="210" t="s">
        <v>17</v>
      </c>
      <c r="B3" s="211" t="s">
        <v>213</v>
      </c>
      <c r="C3" s="212" t="s">
        <v>242</v>
      </c>
    </row>
    <row r="4" spans="1:3" ht="15.75" thickBot="1">
      <c r="A4" s="213">
        <v>1</v>
      </c>
      <c r="B4" s="214">
        <v>2</v>
      </c>
      <c r="C4" s="215">
        <v>3</v>
      </c>
    </row>
    <row r="5" spans="1:3" ht="15">
      <c r="A5" s="216" t="s">
        <v>19</v>
      </c>
      <c r="B5" s="223"/>
      <c r="C5" s="220"/>
    </row>
    <row r="6" spans="1:3" ht="15">
      <c r="A6" s="217" t="s">
        <v>20</v>
      </c>
      <c r="B6" s="224"/>
      <c r="C6" s="221"/>
    </row>
    <row r="7" spans="1:3" ht="15.75" thickBot="1">
      <c r="A7" s="218" t="s">
        <v>21</v>
      </c>
      <c r="B7" s="225"/>
      <c r="C7" s="222"/>
    </row>
    <row r="8" spans="1:3" s="539" customFormat="1" ht="17.25" customHeight="1" thickBot="1">
      <c r="A8" s="540" t="s">
        <v>22</v>
      </c>
      <c r="B8" s="160" t="s">
        <v>214</v>
      </c>
      <c r="C8" s="21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(II.18.)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47.125" style="48" customWidth="1"/>
    <col min="2" max="2" width="15.625" style="47" customWidth="1"/>
    <col min="3" max="3" width="16.375" style="47" customWidth="1"/>
    <col min="4" max="4" width="14.50390625" style="47" customWidth="1"/>
    <col min="5" max="5" width="12.00390625" style="47" customWidth="1"/>
    <col min="6" max="6" width="12.50390625" style="47" customWidth="1"/>
    <col min="7" max="7" width="18.875" style="62" customWidth="1"/>
    <col min="8" max="9" width="12.875" style="47" customWidth="1"/>
    <col min="10" max="10" width="13.875" style="47" customWidth="1"/>
    <col min="11" max="16384" width="9.375" style="47" customWidth="1"/>
  </cols>
  <sheetData>
    <row r="1" spans="1:7" ht="25.5" customHeight="1">
      <c r="A1" s="608" t="s">
        <v>0</v>
      </c>
      <c r="B1" s="608"/>
      <c r="C1" s="608"/>
      <c r="D1" s="608"/>
      <c r="E1" s="608"/>
      <c r="F1" s="608"/>
      <c r="G1" s="608"/>
    </row>
    <row r="2" spans="1:7" ht="22.5" customHeight="1" thickBot="1">
      <c r="A2" s="228"/>
      <c r="B2" s="62"/>
      <c r="C2" s="62"/>
      <c r="D2" s="62"/>
      <c r="E2" s="62"/>
      <c r="F2" s="62"/>
      <c r="G2" s="57" t="s">
        <v>67</v>
      </c>
    </row>
    <row r="3" spans="1:7" s="50" customFormat="1" ht="54.75" customHeight="1" thickBot="1">
      <c r="A3" s="229" t="s">
        <v>71</v>
      </c>
      <c r="B3" s="230" t="s">
        <v>72</v>
      </c>
      <c r="C3" s="230" t="s">
        <v>73</v>
      </c>
      <c r="D3" s="230" t="s">
        <v>478</v>
      </c>
      <c r="E3" s="230" t="s">
        <v>277</v>
      </c>
      <c r="F3" s="230" t="s">
        <v>610</v>
      </c>
      <c r="G3" s="58" t="s">
        <v>479</v>
      </c>
    </row>
    <row r="4" spans="1:7" s="62" customFormat="1" ht="12" customHeight="1" thickBot="1">
      <c r="A4" s="59">
        <v>1</v>
      </c>
      <c r="B4" s="60">
        <v>2</v>
      </c>
      <c r="C4" s="60">
        <v>3</v>
      </c>
      <c r="D4" s="60">
        <v>4</v>
      </c>
      <c r="E4" s="60">
        <v>5</v>
      </c>
      <c r="F4" s="60">
        <v>5</v>
      </c>
      <c r="G4" s="61" t="s">
        <v>92</v>
      </c>
    </row>
    <row r="5" spans="1:7" ht="15.75" customHeight="1">
      <c r="A5" s="541" t="s">
        <v>551</v>
      </c>
      <c r="B5" s="28">
        <v>250</v>
      </c>
      <c r="C5" s="543" t="s">
        <v>552</v>
      </c>
      <c r="D5" s="28"/>
      <c r="E5" s="28">
        <v>250</v>
      </c>
      <c r="F5" s="28">
        <v>250</v>
      </c>
      <c r="G5" s="63"/>
    </row>
    <row r="6" spans="1:7" ht="15.75" customHeight="1">
      <c r="A6" s="541" t="s">
        <v>553</v>
      </c>
      <c r="B6" s="28">
        <v>256</v>
      </c>
      <c r="C6" s="543" t="s">
        <v>552</v>
      </c>
      <c r="D6" s="28"/>
      <c r="E6" s="28">
        <v>100</v>
      </c>
      <c r="F6" s="28">
        <v>256</v>
      </c>
      <c r="G6" s="63">
        <f>B6-D6-F6</f>
        <v>0</v>
      </c>
    </row>
    <row r="7" spans="1:7" ht="15.75" customHeight="1">
      <c r="A7" s="541" t="s">
        <v>611</v>
      </c>
      <c r="B7" s="28">
        <v>200</v>
      </c>
      <c r="C7" s="543" t="s">
        <v>552</v>
      </c>
      <c r="D7" s="28"/>
      <c r="E7" s="28"/>
      <c r="F7" s="28">
        <v>200</v>
      </c>
      <c r="G7" s="63"/>
    </row>
    <row r="8" spans="1:7" ht="15.75" customHeight="1">
      <c r="A8" s="586" t="s">
        <v>609</v>
      </c>
      <c r="B8" s="28">
        <v>200</v>
      </c>
      <c r="C8" s="543" t="s">
        <v>552</v>
      </c>
      <c r="D8" s="28"/>
      <c r="E8" s="28"/>
      <c r="F8" s="28">
        <v>200</v>
      </c>
      <c r="G8" s="63">
        <f aca="true" t="shared" si="0" ref="G8:G23">B8-D8-F8</f>
        <v>0</v>
      </c>
    </row>
    <row r="9" spans="1:7" ht="15.75" customHeight="1">
      <c r="A9" s="541"/>
      <c r="B9" s="28"/>
      <c r="C9" s="543"/>
      <c r="D9" s="28"/>
      <c r="E9" s="28"/>
      <c r="F9" s="28"/>
      <c r="G9" s="63">
        <f t="shared" si="0"/>
        <v>0</v>
      </c>
    </row>
    <row r="10" spans="1:7" ht="15.75" customHeight="1">
      <c r="A10" s="542"/>
      <c r="B10" s="28"/>
      <c r="C10" s="543"/>
      <c r="D10" s="28"/>
      <c r="E10" s="28"/>
      <c r="F10" s="28"/>
      <c r="G10" s="63">
        <f t="shared" si="0"/>
        <v>0</v>
      </c>
    </row>
    <row r="11" spans="1:7" ht="15.75" customHeight="1">
      <c r="A11" s="541"/>
      <c r="B11" s="28"/>
      <c r="C11" s="543"/>
      <c r="D11" s="28"/>
      <c r="E11" s="28"/>
      <c r="F11" s="28"/>
      <c r="G11" s="63">
        <f t="shared" si="0"/>
        <v>0</v>
      </c>
    </row>
    <row r="12" spans="1:7" ht="15.75" customHeight="1">
      <c r="A12" s="541"/>
      <c r="B12" s="28"/>
      <c r="C12" s="543"/>
      <c r="D12" s="28"/>
      <c r="E12" s="28"/>
      <c r="F12" s="28"/>
      <c r="G12" s="63">
        <f t="shared" si="0"/>
        <v>0</v>
      </c>
    </row>
    <row r="13" spans="1:7" ht="15.75" customHeight="1">
      <c r="A13" s="541"/>
      <c r="B13" s="28"/>
      <c r="C13" s="543"/>
      <c r="D13" s="28"/>
      <c r="E13" s="28"/>
      <c r="F13" s="28"/>
      <c r="G13" s="63">
        <f t="shared" si="0"/>
        <v>0</v>
      </c>
    </row>
    <row r="14" spans="1:7" ht="15.75" customHeight="1">
      <c r="A14" s="541"/>
      <c r="B14" s="28"/>
      <c r="C14" s="543"/>
      <c r="D14" s="28"/>
      <c r="E14" s="28"/>
      <c r="F14" s="28"/>
      <c r="G14" s="63">
        <f t="shared" si="0"/>
        <v>0</v>
      </c>
    </row>
    <row r="15" spans="1:7" ht="15.75" customHeight="1">
      <c r="A15" s="541"/>
      <c r="B15" s="28"/>
      <c r="C15" s="543"/>
      <c r="D15" s="28"/>
      <c r="E15" s="28"/>
      <c r="F15" s="28"/>
      <c r="G15" s="63">
        <f t="shared" si="0"/>
        <v>0</v>
      </c>
    </row>
    <row r="16" spans="1:7" ht="15.75" customHeight="1">
      <c r="A16" s="541"/>
      <c r="B16" s="28"/>
      <c r="C16" s="543"/>
      <c r="D16" s="28"/>
      <c r="E16" s="28"/>
      <c r="F16" s="28"/>
      <c r="G16" s="63">
        <f t="shared" si="0"/>
        <v>0</v>
      </c>
    </row>
    <row r="17" spans="1:7" ht="15.75" customHeight="1">
      <c r="A17" s="541"/>
      <c r="B17" s="28"/>
      <c r="C17" s="543"/>
      <c r="D17" s="28"/>
      <c r="E17" s="28"/>
      <c r="F17" s="28"/>
      <c r="G17" s="63">
        <f t="shared" si="0"/>
        <v>0</v>
      </c>
    </row>
    <row r="18" spans="1:7" ht="15.75" customHeight="1">
      <c r="A18" s="541"/>
      <c r="B18" s="28"/>
      <c r="C18" s="543"/>
      <c r="D18" s="28"/>
      <c r="E18" s="28"/>
      <c r="F18" s="28"/>
      <c r="G18" s="63">
        <f t="shared" si="0"/>
        <v>0</v>
      </c>
    </row>
    <row r="19" spans="1:7" ht="15.75" customHeight="1">
      <c r="A19" s="541"/>
      <c r="B19" s="28"/>
      <c r="C19" s="543"/>
      <c r="D19" s="28"/>
      <c r="E19" s="28"/>
      <c r="F19" s="28"/>
      <c r="G19" s="63">
        <f t="shared" si="0"/>
        <v>0</v>
      </c>
    </row>
    <row r="20" spans="1:7" ht="15.75" customHeight="1">
      <c r="A20" s="541"/>
      <c r="B20" s="28"/>
      <c r="C20" s="543"/>
      <c r="D20" s="28"/>
      <c r="E20" s="28"/>
      <c r="F20" s="28"/>
      <c r="G20" s="63">
        <f t="shared" si="0"/>
        <v>0</v>
      </c>
    </row>
    <row r="21" spans="1:7" ht="15.75" customHeight="1">
      <c r="A21" s="541"/>
      <c r="B21" s="28"/>
      <c r="C21" s="543"/>
      <c r="D21" s="28"/>
      <c r="E21" s="28"/>
      <c r="F21" s="28"/>
      <c r="G21" s="63">
        <f t="shared" si="0"/>
        <v>0</v>
      </c>
    </row>
    <row r="22" spans="1:7" ht="15.75" customHeight="1">
      <c r="A22" s="541"/>
      <c r="B22" s="28"/>
      <c r="C22" s="543"/>
      <c r="D22" s="28"/>
      <c r="E22" s="28"/>
      <c r="F22" s="28"/>
      <c r="G22" s="63">
        <f t="shared" si="0"/>
        <v>0</v>
      </c>
    </row>
    <row r="23" spans="1:7" ht="15.75" customHeight="1" thickBot="1">
      <c r="A23" s="64"/>
      <c r="B23" s="29"/>
      <c r="C23" s="544"/>
      <c r="D23" s="29"/>
      <c r="E23" s="29"/>
      <c r="F23" s="29"/>
      <c r="G23" s="65">
        <f t="shared" si="0"/>
        <v>0</v>
      </c>
    </row>
    <row r="24" spans="1:7" s="68" customFormat="1" ht="18" customHeight="1" thickBot="1">
      <c r="A24" s="231" t="s">
        <v>70</v>
      </c>
      <c r="B24" s="66">
        <f>SUM(B5:B23)</f>
        <v>906</v>
      </c>
      <c r="C24" s="147"/>
      <c r="D24" s="66">
        <f>SUM(D5:D23)</f>
        <v>0</v>
      </c>
      <c r="E24" s="66">
        <f>SUM(E5:E23)</f>
        <v>350</v>
      </c>
      <c r="F24" s="66">
        <f>SUM(F5:F23)</f>
        <v>906</v>
      </c>
      <c r="G24" s="67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600" verticalDpi="600" orientation="landscape" paperSize="9" scale="105" r:id="rId1"/>
  <headerFooter alignWithMargins="0">
    <oddHeader>&amp;CPula Község Önkormányzata&amp;R&amp;"Times New Roman CE,Félkövér dőlt"&amp;11 6. melléklet a 2/2014. (II.18.)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A1">
      <selection activeCell="F6" sqref="F6"/>
    </sheetView>
  </sheetViews>
  <sheetFormatPr defaultColWidth="9.00390625" defaultRowHeight="12.75"/>
  <cols>
    <col min="1" max="1" width="60.625" style="48" customWidth="1"/>
    <col min="2" max="2" width="15.625" style="47" customWidth="1"/>
    <col min="3" max="3" width="16.375" style="47" customWidth="1"/>
    <col min="4" max="4" width="13.125" style="47" customWidth="1"/>
    <col min="5" max="5" width="12.875" style="47" customWidth="1"/>
    <col min="6" max="6" width="13.125" style="47" customWidth="1"/>
    <col min="7" max="7" width="18.875" style="47" customWidth="1"/>
    <col min="8" max="9" width="12.875" style="47" customWidth="1"/>
    <col min="10" max="10" width="13.875" style="47" customWidth="1"/>
    <col min="11" max="16384" width="9.375" style="47" customWidth="1"/>
  </cols>
  <sheetData>
    <row r="1" spans="1:7" ht="24.75" customHeight="1">
      <c r="A1" s="608" t="s">
        <v>1</v>
      </c>
      <c r="B1" s="608"/>
      <c r="C1" s="608"/>
      <c r="D1" s="608"/>
      <c r="E1" s="608"/>
      <c r="F1" s="608"/>
      <c r="G1" s="608"/>
    </row>
    <row r="2" spans="1:7" ht="23.25" customHeight="1" thickBot="1">
      <c r="A2" s="228"/>
      <c r="B2" s="62"/>
      <c r="C2" s="62"/>
      <c r="D2" s="62"/>
      <c r="E2" s="62"/>
      <c r="F2" s="62"/>
      <c r="G2" s="57" t="s">
        <v>67</v>
      </c>
    </row>
    <row r="3" spans="1:7" s="50" customFormat="1" ht="48.75" customHeight="1" thickBot="1">
      <c r="A3" s="229" t="s">
        <v>74</v>
      </c>
      <c r="B3" s="230" t="s">
        <v>72</v>
      </c>
      <c r="C3" s="230" t="s">
        <v>73</v>
      </c>
      <c r="D3" s="230" t="s">
        <v>478</v>
      </c>
      <c r="E3" s="230" t="s">
        <v>277</v>
      </c>
      <c r="F3" s="230" t="s">
        <v>612</v>
      </c>
      <c r="G3" s="58" t="s">
        <v>480</v>
      </c>
    </row>
    <row r="4" spans="1:7" s="62" customFormat="1" ht="15" customHeight="1" thickBot="1">
      <c r="A4" s="59">
        <v>1</v>
      </c>
      <c r="B4" s="60">
        <v>2</v>
      </c>
      <c r="C4" s="60">
        <v>3</v>
      </c>
      <c r="D4" s="60">
        <v>4</v>
      </c>
      <c r="E4" s="60">
        <v>5</v>
      </c>
      <c r="F4" s="60">
        <v>5</v>
      </c>
      <c r="G4" s="61">
        <v>6</v>
      </c>
    </row>
    <row r="5" spans="1:7" ht="15.75" customHeight="1">
      <c r="A5" s="69" t="s">
        <v>554</v>
      </c>
      <c r="B5" s="70">
        <v>2728</v>
      </c>
      <c r="C5" s="545" t="s">
        <v>552</v>
      </c>
      <c r="D5" s="70"/>
      <c r="E5" s="70">
        <v>2728</v>
      </c>
      <c r="F5" s="70">
        <v>1272</v>
      </c>
      <c r="G5" s="71"/>
    </row>
    <row r="6" spans="1:7" ht="15.75" customHeight="1">
      <c r="A6" s="69" t="s">
        <v>555</v>
      </c>
      <c r="B6" s="70">
        <v>4000</v>
      </c>
      <c r="C6" s="545" t="s">
        <v>552</v>
      </c>
      <c r="D6" s="70"/>
      <c r="E6" s="70">
        <v>4000</v>
      </c>
      <c r="F6" s="70">
        <v>4700</v>
      </c>
      <c r="G6" s="71"/>
    </row>
    <row r="7" spans="1:7" ht="15.75" customHeight="1">
      <c r="A7" s="69"/>
      <c r="B7" s="70"/>
      <c r="C7" s="545"/>
      <c r="D7" s="70"/>
      <c r="E7" s="70"/>
      <c r="F7" s="70"/>
      <c r="G7" s="71">
        <f aca="true" t="shared" si="0" ref="G7:G23">B7-D7-F7</f>
        <v>0</v>
      </c>
    </row>
    <row r="8" spans="1:7" ht="15.75" customHeight="1">
      <c r="A8" s="69"/>
      <c r="B8" s="70"/>
      <c r="C8" s="545"/>
      <c r="D8" s="70"/>
      <c r="E8" s="70"/>
      <c r="F8" s="70"/>
      <c r="G8" s="71">
        <f t="shared" si="0"/>
        <v>0</v>
      </c>
    </row>
    <row r="9" spans="1:7" ht="15.75" customHeight="1">
      <c r="A9" s="69"/>
      <c r="B9" s="70"/>
      <c r="C9" s="545"/>
      <c r="D9" s="70"/>
      <c r="E9" s="70"/>
      <c r="F9" s="70"/>
      <c r="G9" s="71">
        <f t="shared" si="0"/>
        <v>0</v>
      </c>
    </row>
    <row r="10" spans="1:7" ht="15.75" customHeight="1">
      <c r="A10" s="69"/>
      <c r="B10" s="70"/>
      <c r="C10" s="545"/>
      <c r="D10" s="70"/>
      <c r="E10" s="70"/>
      <c r="F10" s="70"/>
      <c r="G10" s="71">
        <f t="shared" si="0"/>
        <v>0</v>
      </c>
    </row>
    <row r="11" spans="1:7" ht="15.75" customHeight="1">
      <c r="A11" s="69"/>
      <c r="B11" s="70"/>
      <c r="C11" s="545"/>
      <c r="D11" s="70"/>
      <c r="E11" s="70"/>
      <c r="F11" s="70"/>
      <c r="G11" s="71">
        <f t="shared" si="0"/>
        <v>0</v>
      </c>
    </row>
    <row r="12" spans="1:7" ht="15.75" customHeight="1">
      <c r="A12" s="69"/>
      <c r="B12" s="70"/>
      <c r="C12" s="545"/>
      <c r="D12" s="70"/>
      <c r="E12" s="70"/>
      <c r="F12" s="70"/>
      <c r="G12" s="71">
        <f t="shared" si="0"/>
        <v>0</v>
      </c>
    </row>
    <row r="13" spans="1:7" ht="15.75" customHeight="1">
      <c r="A13" s="69"/>
      <c r="B13" s="70"/>
      <c r="C13" s="545"/>
      <c r="D13" s="70"/>
      <c r="E13" s="70"/>
      <c r="F13" s="70"/>
      <c r="G13" s="71">
        <f t="shared" si="0"/>
        <v>0</v>
      </c>
    </row>
    <row r="14" spans="1:7" ht="15.75" customHeight="1">
      <c r="A14" s="69"/>
      <c r="B14" s="70"/>
      <c r="C14" s="545"/>
      <c r="D14" s="70"/>
      <c r="E14" s="70"/>
      <c r="F14" s="70"/>
      <c r="G14" s="71">
        <f t="shared" si="0"/>
        <v>0</v>
      </c>
    </row>
    <row r="15" spans="1:7" ht="15.75" customHeight="1">
      <c r="A15" s="69"/>
      <c r="B15" s="70"/>
      <c r="C15" s="545"/>
      <c r="D15" s="70"/>
      <c r="E15" s="70"/>
      <c r="F15" s="70"/>
      <c r="G15" s="71">
        <f t="shared" si="0"/>
        <v>0</v>
      </c>
    </row>
    <row r="16" spans="1:7" ht="15.75" customHeight="1">
      <c r="A16" s="69"/>
      <c r="B16" s="70"/>
      <c r="C16" s="545"/>
      <c r="D16" s="70"/>
      <c r="E16" s="70"/>
      <c r="F16" s="70"/>
      <c r="G16" s="71">
        <f t="shared" si="0"/>
        <v>0</v>
      </c>
    </row>
    <row r="17" spans="1:7" ht="15.75" customHeight="1">
      <c r="A17" s="69"/>
      <c r="B17" s="70"/>
      <c r="C17" s="545"/>
      <c r="D17" s="70"/>
      <c r="E17" s="70"/>
      <c r="F17" s="70"/>
      <c r="G17" s="71">
        <f t="shared" si="0"/>
        <v>0</v>
      </c>
    </row>
    <row r="18" spans="1:7" ht="15.75" customHeight="1">
      <c r="A18" s="69"/>
      <c r="B18" s="70"/>
      <c r="C18" s="545"/>
      <c r="D18" s="70"/>
      <c r="E18" s="70"/>
      <c r="F18" s="70"/>
      <c r="G18" s="71">
        <f t="shared" si="0"/>
        <v>0</v>
      </c>
    </row>
    <row r="19" spans="1:7" ht="15.75" customHeight="1">
      <c r="A19" s="69"/>
      <c r="B19" s="70"/>
      <c r="C19" s="545"/>
      <c r="D19" s="70"/>
      <c r="E19" s="70"/>
      <c r="F19" s="70"/>
      <c r="G19" s="71">
        <f t="shared" si="0"/>
        <v>0</v>
      </c>
    </row>
    <row r="20" spans="1:7" ht="15.75" customHeight="1">
      <c r="A20" s="69"/>
      <c r="B20" s="70"/>
      <c r="C20" s="545"/>
      <c r="D20" s="70"/>
      <c r="E20" s="70"/>
      <c r="F20" s="70"/>
      <c r="G20" s="71">
        <f t="shared" si="0"/>
        <v>0</v>
      </c>
    </row>
    <row r="21" spans="1:7" ht="15.75" customHeight="1">
      <c r="A21" s="69"/>
      <c r="B21" s="70"/>
      <c r="C21" s="545"/>
      <c r="D21" s="70"/>
      <c r="E21" s="70"/>
      <c r="F21" s="70"/>
      <c r="G21" s="71">
        <f t="shared" si="0"/>
        <v>0</v>
      </c>
    </row>
    <row r="22" spans="1:7" ht="15.75" customHeight="1">
      <c r="A22" s="69"/>
      <c r="B22" s="70"/>
      <c r="C22" s="545"/>
      <c r="D22" s="70"/>
      <c r="E22" s="70"/>
      <c r="F22" s="70"/>
      <c r="G22" s="71">
        <f t="shared" si="0"/>
        <v>0</v>
      </c>
    </row>
    <row r="23" spans="1:7" ht="15.75" customHeight="1" thickBot="1">
      <c r="A23" s="72"/>
      <c r="B23" s="73"/>
      <c r="C23" s="546"/>
      <c r="D23" s="73"/>
      <c r="E23" s="73"/>
      <c r="F23" s="73"/>
      <c r="G23" s="74">
        <f t="shared" si="0"/>
        <v>0</v>
      </c>
    </row>
    <row r="24" spans="1:7" s="68" customFormat="1" ht="18" customHeight="1" thickBot="1">
      <c r="A24" s="231" t="s">
        <v>70</v>
      </c>
      <c r="B24" s="232">
        <f>SUM(B5:B23)</f>
        <v>6728</v>
      </c>
      <c r="C24" s="148"/>
      <c r="D24" s="232">
        <f>SUM(D5:D23)</f>
        <v>0</v>
      </c>
      <c r="E24" s="232">
        <f>SUM(E5:E23)</f>
        <v>6728</v>
      </c>
      <c r="F24" s="232">
        <f>SUM(F5:F23)</f>
        <v>5972</v>
      </c>
      <c r="G24" s="75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&amp;CPula Község Önkormányzata&amp;R&amp;"Times New Roman CE,Félkövér dőlt"&amp;12 &amp;11 7. melléklet a 2/2014. (II.18.)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C10" sqref="C10"/>
    </sheetView>
  </sheetViews>
  <sheetFormatPr defaultColWidth="9.00390625" defaultRowHeight="12.75"/>
  <cols>
    <col min="1" max="1" width="38.625" style="52" customWidth="1"/>
    <col min="2" max="5" width="13.875" style="52" customWidth="1"/>
    <col min="6" max="16384" width="9.375" style="52" customWidth="1"/>
  </cols>
  <sheetData>
    <row r="1" spans="1:5" ht="12.75">
      <c r="A1" s="254"/>
      <c r="B1" s="254"/>
      <c r="C1" s="254"/>
      <c r="D1" s="254"/>
      <c r="E1" s="254"/>
    </row>
    <row r="2" spans="1:5" ht="15.75">
      <c r="A2" s="255" t="s">
        <v>148</v>
      </c>
      <c r="B2" s="618"/>
      <c r="C2" s="618"/>
      <c r="D2" s="618"/>
      <c r="E2" s="618"/>
    </row>
    <row r="3" spans="1:5" ht="14.25" thickBot="1">
      <c r="A3" s="254"/>
      <c r="B3" s="254"/>
      <c r="C3" s="254"/>
      <c r="D3" s="619" t="s">
        <v>141</v>
      </c>
      <c r="E3" s="619"/>
    </row>
    <row r="4" spans="1:5" ht="15" customHeight="1" thickBot="1">
      <c r="A4" s="256" t="s">
        <v>140</v>
      </c>
      <c r="B4" s="257" t="s">
        <v>210</v>
      </c>
      <c r="C4" s="257" t="s">
        <v>269</v>
      </c>
      <c r="D4" s="257" t="s">
        <v>481</v>
      </c>
      <c r="E4" s="258" t="s">
        <v>52</v>
      </c>
    </row>
    <row r="5" spans="1:5" ht="12.75">
      <c r="A5" s="259" t="s">
        <v>142</v>
      </c>
      <c r="B5" s="108"/>
      <c r="C5" s="108"/>
      <c r="D5" s="108"/>
      <c r="E5" s="260">
        <f aca="true" t="shared" si="0" ref="E5:E11">SUM(B5:D5)</f>
        <v>0</v>
      </c>
    </row>
    <row r="6" spans="1:5" ht="12.75">
      <c r="A6" s="261" t="s">
        <v>155</v>
      </c>
      <c r="B6" s="109"/>
      <c r="C6" s="109"/>
      <c r="D6" s="109"/>
      <c r="E6" s="262">
        <f t="shared" si="0"/>
        <v>0</v>
      </c>
    </row>
    <row r="7" spans="1:5" ht="12.75">
      <c r="A7" s="263" t="s">
        <v>143</v>
      </c>
      <c r="B7" s="110"/>
      <c r="C7" s="110"/>
      <c r="D7" s="110"/>
      <c r="E7" s="264">
        <f t="shared" si="0"/>
        <v>0</v>
      </c>
    </row>
    <row r="8" spans="1:5" ht="12.75">
      <c r="A8" s="263" t="s">
        <v>157</v>
      </c>
      <c r="B8" s="110"/>
      <c r="C8" s="110"/>
      <c r="D8" s="110"/>
      <c r="E8" s="264">
        <f t="shared" si="0"/>
        <v>0</v>
      </c>
    </row>
    <row r="9" spans="1:5" ht="12.75">
      <c r="A9" s="263" t="s">
        <v>144</v>
      </c>
      <c r="B9" s="110"/>
      <c r="C9" s="110"/>
      <c r="D9" s="110"/>
      <c r="E9" s="264">
        <f t="shared" si="0"/>
        <v>0</v>
      </c>
    </row>
    <row r="10" spans="1:5" ht="12.75">
      <c r="A10" s="263" t="s">
        <v>145</v>
      </c>
      <c r="B10" s="110"/>
      <c r="C10" s="110"/>
      <c r="D10" s="110"/>
      <c r="E10" s="264">
        <f t="shared" si="0"/>
        <v>0</v>
      </c>
    </row>
    <row r="11" spans="1:5" ht="13.5" thickBot="1">
      <c r="A11" s="111"/>
      <c r="B11" s="112"/>
      <c r="C11" s="112"/>
      <c r="D11" s="112"/>
      <c r="E11" s="264">
        <f t="shared" si="0"/>
        <v>0</v>
      </c>
    </row>
    <row r="12" spans="1:5" ht="13.5" thickBot="1">
      <c r="A12" s="265" t="s">
        <v>147</v>
      </c>
      <c r="B12" s="266">
        <f>B5+SUM(B7:B11)</f>
        <v>0</v>
      </c>
      <c r="C12" s="266">
        <f>C5+SUM(C7:C11)</f>
        <v>0</v>
      </c>
      <c r="D12" s="266">
        <f>D5+SUM(D7:D11)</f>
        <v>0</v>
      </c>
      <c r="E12" s="267">
        <f>E5+SUM(E7:E11)</f>
        <v>0</v>
      </c>
    </row>
    <row r="13" spans="1:5" ht="13.5" thickBot="1">
      <c r="A13" s="56"/>
      <c r="B13" s="56"/>
      <c r="C13" s="56"/>
      <c r="D13" s="56"/>
      <c r="E13" s="56"/>
    </row>
    <row r="14" spans="1:5" ht="15" customHeight="1" thickBot="1">
      <c r="A14" s="256" t="s">
        <v>146</v>
      </c>
      <c r="B14" s="257" t="s">
        <v>210</v>
      </c>
      <c r="C14" s="257" t="s">
        <v>269</v>
      </c>
      <c r="D14" s="257" t="s">
        <v>481</v>
      </c>
      <c r="E14" s="258" t="s">
        <v>52</v>
      </c>
    </row>
    <row r="15" spans="1:5" ht="12.75">
      <c r="A15" s="259" t="s">
        <v>151</v>
      </c>
      <c r="B15" s="108"/>
      <c r="C15" s="108"/>
      <c r="D15" s="108"/>
      <c r="E15" s="260">
        <f aca="true" t="shared" si="1" ref="E15:E21">SUM(B15:D15)</f>
        <v>0</v>
      </c>
    </row>
    <row r="16" spans="1:5" ht="12.75">
      <c r="A16" s="268" t="s">
        <v>152</v>
      </c>
      <c r="B16" s="110"/>
      <c r="C16" s="110"/>
      <c r="D16" s="110"/>
      <c r="E16" s="264">
        <f t="shared" si="1"/>
        <v>0</v>
      </c>
    </row>
    <row r="17" spans="1:5" ht="12.75">
      <c r="A17" s="263" t="s">
        <v>153</v>
      </c>
      <c r="B17" s="110"/>
      <c r="C17" s="110"/>
      <c r="D17" s="110"/>
      <c r="E17" s="264">
        <f t="shared" si="1"/>
        <v>0</v>
      </c>
    </row>
    <row r="18" spans="1:5" ht="12.75">
      <c r="A18" s="263" t="s">
        <v>154</v>
      </c>
      <c r="B18" s="110"/>
      <c r="C18" s="110"/>
      <c r="D18" s="110"/>
      <c r="E18" s="264">
        <f t="shared" si="1"/>
        <v>0</v>
      </c>
    </row>
    <row r="19" spans="1:5" ht="12.75">
      <c r="A19" s="113"/>
      <c r="B19" s="110"/>
      <c r="C19" s="110"/>
      <c r="D19" s="110"/>
      <c r="E19" s="264">
        <f t="shared" si="1"/>
        <v>0</v>
      </c>
    </row>
    <row r="20" spans="1:5" ht="12.75">
      <c r="A20" s="113"/>
      <c r="B20" s="110"/>
      <c r="C20" s="110"/>
      <c r="D20" s="110"/>
      <c r="E20" s="264">
        <f t="shared" si="1"/>
        <v>0</v>
      </c>
    </row>
    <row r="21" spans="1:5" ht="13.5" thickBot="1">
      <c r="A21" s="111"/>
      <c r="B21" s="112"/>
      <c r="C21" s="112"/>
      <c r="D21" s="112"/>
      <c r="E21" s="264">
        <f t="shared" si="1"/>
        <v>0</v>
      </c>
    </row>
    <row r="22" spans="1:5" ht="13.5" thickBot="1">
      <c r="A22" s="265" t="s">
        <v>54</v>
      </c>
      <c r="B22" s="266">
        <f>SUM(B15:B21)</f>
        <v>0</v>
      </c>
      <c r="C22" s="266">
        <f>SUM(C15:C21)</f>
        <v>0</v>
      </c>
      <c r="D22" s="266">
        <f>SUM(D15:D21)</f>
        <v>0</v>
      </c>
      <c r="E22" s="267">
        <f>SUM(E15:E21)</f>
        <v>0</v>
      </c>
    </row>
    <row r="23" spans="1:5" ht="12.75">
      <c r="A23" s="254"/>
      <c r="B23" s="254"/>
      <c r="C23" s="254"/>
      <c r="D23" s="254"/>
      <c r="E23" s="254"/>
    </row>
    <row r="24" spans="1:5" ht="12.75">
      <c r="A24" s="254"/>
      <c r="B24" s="254"/>
      <c r="C24" s="254"/>
      <c r="D24" s="254"/>
      <c r="E24" s="254"/>
    </row>
    <row r="25" spans="1:5" ht="15.75">
      <c r="A25" s="255" t="s">
        <v>148</v>
      </c>
      <c r="B25" s="618"/>
      <c r="C25" s="618"/>
      <c r="D25" s="618"/>
      <c r="E25" s="618"/>
    </row>
    <row r="26" spans="1:5" ht="14.25" thickBot="1">
      <c r="A26" s="254"/>
      <c r="B26" s="254"/>
      <c r="C26" s="254"/>
      <c r="D26" s="619" t="s">
        <v>141</v>
      </c>
      <c r="E26" s="619"/>
    </row>
    <row r="27" spans="1:5" ht="13.5" thickBot="1">
      <c r="A27" s="256" t="s">
        <v>140</v>
      </c>
      <c r="B27" s="257" t="s">
        <v>210</v>
      </c>
      <c r="C27" s="257" t="s">
        <v>269</v>
      </c>
      <c r="D27" s="257" t="s">
        <v>481</v>
      </c>
      <c r="E27" s="258" t="s">
        <v>52</v>
      </c>
    </row>
    <row r="28" spans="1:5" ht="12.75">
      <c r="A28" s="259" t="s">
        <v>142</v>
      </c>
      <c r="B28" s="108"/>
      <c r="C28" s="108"/>
      <c r="D28" s="108"/>
      <c r="E28" s="260">
        <f aca="true" t="shared" si="2" ref="E28:E34">SUM(B28:D28)</f>
        <v>0</v>
      </c>
    </row>
    <row r="29" spans="1:5" ht="12.75">
      <c r="A29" s="261" t="s">
        <v>155</v>
      </c>
      <c r="B29" s="109"/>
      <c r="C29" s="109"/>
      <c r="D29" s="109"/>
      <c r="E29" s="262">
        <f t="shared" si="2"/>
        <v>0</v>
      </c>
    </row>
    <row r="30" spans="1:5" ht="12.75">
      <c r="A30" s="263" t="s">
        <v>143</v>
      </c>
      <c r="B30" s="110"/>
      <c r="C30" s="110"/>
      <c r="D30" s="110"/>
      <c r="E30" s="264">
        <f t="shared" si="2"/>
        <v>0</v>
      </c>
    </row>
    <row r="31" spans="1:5" ht="12.75">
      <c r="A31" s="263" t="s">
        <v>157</v>
      </c>
      <c r="B31" s="110"/>
      <c r="C31" s="110"/>
      <c r="D31" s="110"/>
      <c r="E31" s="264">
        <f t="shared" si="2"/>
        <v>0</v>
      </c>
    </row>
    <row r="32" spans="1:5" ht="12.75">
      <c r="A32" s="263" t="s">
        <v>144</v>
      </c>
      <c r="B32" s="110"/>
      <c r="C32" s="110"/>
      <c r="D32" s="110"/>
      <c r="E32" s="264">
        <f t="shared" si="2"/>
        <v>0</v>
      </c>
    </row>
    <row r="33" spans="1:5" ht="12.75">
      <c r="A33" s="263" t="s">
        <v>145</v>
      </c>
      <c r="B33" s="110"/>
      <c r="C33" s="110"/>
      <c r="D33" s="110"/>
      <c r="E33" s="264">
        <f t="shared" si="2"/>
        <v>0</v>
      </c>
    </row>
    <row r="34" spans="1:5" ht="13.5" thickBot="1">
      <c r="A34" s="111"/>
      <c r="B34" s="112"/>
      <c r="C34" s="112"/>
      <c r="D34" s="112"/>
      <c r="E34" s="264">
        <f t="shared" si="2"/>
        <v>0</v>
      </c>
    </row>
    <row r="35" spans="1:5" ht="13.5" thickBot="1">
      <c r="A35" s="265" t="s">
        <v>147</v>
      </c>
      <c r="B35" s="266">
        <f>B28+SUM(B30:B34)</f>
        <v>0</v>
      </c>
      <c r="C35" s="266">
        <f>C28+SUM(C30:C34)</f>
        <v>0</v>
      </c>
      <c r="D35" s="266">
        <f>D28+SUM(D30:D34)</f>
        <v>0</v>
      </c>
      <c r="E35" s="267">
        <f>E28+SUM(E30:E34)</f>
        <v>0</v>
      </c>
    </row>
    <row r="36" spans="1:5" ht="13.5" thickBot="1">
      <c r="A36" s="56"/>
      <c r="B36" s="56"/>
      <c r="C36" s="56"/>
      <c r="D36" s="56"/>
      <c r="E36" s="56"/>
    </row>
    <row r="37" spans="1:5" ht="13.5" thickBot="1">
      <c r="A37" s="256" t="s">
        <v>146</v>
      </c>
      <c r="B37" s="257" t="s">
        <v>210</v>
      </c>
      <c r="C37" s="257" t="s">
        <v>269</v>
      </c>
      <c r="D37" s="257" t="s">
        <v>481</v>
      </c>
      <c r="E37" s="258" t="s">
        <v>52</v>
      </c>
    </row>
    <row r="38" spans="1:5" ht="12.75">
      <c r="A38" s="259" t="s">
        <v>151</v>
      </c>
      <c r="B38" s="108"/>
      <c r="C38" s="108"/>
      <c r="D38" s="108"/>
      <c r="E38" s="260">
        <f aca="true" t="shared" si="3" ref="E38:E44">SUM(B38:D38)</f>
        <v>0</v>
      </c>
    </row>
    <row r="39" spans="1:5" ht="12.75">
      <c r="A39" s="268" t="s">
        <v>152</v>
      </c>
      <c r="B39" s="110"/>
      <c r="C39" s="110"/>
      <c r="D39" s="110"/>
      <c r="E39" s="264">
        <f t="shared" si="3"/>
        <v>0</v>
      </c>
    </row>
    <row r="40" spans="1:5" ht="12.75">
      <c r="A40" s="263" t="s">
        <v>153</v>
      </c>
      <c r="B40" s="110"/>
      <c r="C40" s="110"/>
      <c r="D40" s="110"/>
      <c r="E40" s="264">
        <f t="shared" si="3"/>
        <v>0</v>
      </c>
    </row>
    <row r="41" spans="1:5" ht="12.75">
      <c r="A41" s="263" t="s">
        <v>154</v>
      </c>
      <c r="B41" s="110"/>
      <c r="C41" s="110"/>
      <c r="D41" s="110"/>
      <c r="E41" s="264">
        <f t="shared" si="3"/>
        <v>0</v>
      </c>
    </row>
    <row r="42" spans="1:5" ht="12.75">
      <c r="A42" s="113"/>
      <c r="B42" s="110"/>
      <c r="C42" s="110"/>
      <c r="D42" s="110"/>
      <c r="E42" s="264">
        <f t="shared" si="3"/>
        <v>0</v>
      </c>
    </row>
    <row r="43" spans="1:5" ht="12.75">
      <c r="A43" s="113"/>
      <c r="B43" s="110"/>
      <c r="C43" s="110"/>
      <c r="D43" s="110"/>
      <c r="E43" s="264">
        <f t="shared" si="3"/>
        <v>0</v>
      </c>
    </row>
    <row r="44" spans="1:5" ht="13.5" thickBot="1">
      <c r="A44" s="111"/>
      <c r="B44" s="112"/>
      <c r="C44" s="112"/>
      <c r="D44" s="112"/>
      <c r="E44" s="264">
        <f t="shared" si="3"/>
        <v>0</v>
      </c>
    </row>
    <row r="45" spans="1:5" ht="13.5" thickBot="1">
      <c r="A45" s="265" t="s">
        <v>54</v>
      </c>
      <c r="B45" s="266">
        <f>SUM(B38:B44)</f>
        <v>0</v>
      </c>
      <c r="C45" s="266">
        <f>SUM(C38:C44)</f>
        <v>0</v>
      </c>
      <c r="D45" s="266">
        <f>SUM(D38:D44)</f>
        <v>0</v>
      </c>
      <c r="E45" s="267">
        <f>SUM(E38:E44)</f>
        <v>0</v>
      </c>
    </row>
    <row r="46" spans="1:5" ht="12.75">
      <c r="A46" s="254"/>
      <c r="B46" s="254"/>
      <c r="C46" s="254"/>
      <c r="D46" s="254"/>
      <c r="E46" s="254"/>
    </row>
    <row r="47" spans="1:5" ht="15.75">
      <c r="A47" s="627" t="s">
        <v>482</v>
      </c>
      <c r="B47" s="627"/>
      <c r="C47" s="627"/>
      <c r="D47" s="627"/>
      <c r="E47" s="627"/>
    </row>
    <row r="48" spans="1:5" ht="13.5" thickBot="1">
      <c r="A48" s="254"/>
      <c r="B48" s="254"/>
      <c r="C48" s="254"/>
      <c r="D48" s="254"/>
      <c r="E48" s="254"/>
    </row>
    <row r="49" spans="1:8" ht="13.5" thickBot="1">
      <c r="A49" s="609" t="s">
        <v>149</v>
      </c>
      <c r="B49" s="610"/>
      <c r="C49" s="611"/>
      <c r="D49" s="630" t="s">
        <v>158</v>
      </c>
      <c r="E49" s="631"/>
      <c r="H49" s="53"/>
    </row>
    <row r="50" spans="1:5" ht="12.75">
      <c r="A50" s="612"/>
      <c r="B50" s="613"/>
      <c r="C50" s="614"/>
      <c r="D50" s="623"/>
      <c r="E50" s="624"/>
    </row>
    <row r="51" spans="1:5" ht="13.5" thickBot="1">
      <c r="A51" s="615"/>
      <c r="B51" s="616"/>
      <c r="C51" s="617"/>
      <c r="D51" s="625"/>
      <c r="E51" s="626"/>
    </row>
    <row r="52" spans="1:5" ht="13.5" thickBot="1">
      <c r="A52" s="620" t="s">
        <v>54</v>
      </c>
      <c r="B52" s="621"/>
      <c r="C52" s="622"/>
      <c r="D52" s="628">
        <f>SUM(D50:E51)</f>
        <v>0</v>
      </c>
      <c r="E52" s="629"/>
    </row>
  </sheetData>
  <sheetProtection sheet="1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2/2014. (II.18.)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8"/>
  <sheetViews>
    <sheetView zoomScaleSheetLayoutView="85" workbookViewId="0" topLeftCell="A4">
      <selection activeCell="E9" sqref="E9"/>
    </sheetView>
  </sheetViews>
  <sheetFormatPr defaultColWidth="9.00390625" defaultRowHeight="12.75"/>
  <cols>
    <col min="1" max="1" width="19.50390625" style="449" customWidth="1"/>
    <col min="2" max="2" width="68.00390625" style="450" customWidth="1"/>
    <col min="3" max="3" width="20.00390625" style="451" customWidth="1"/>
    <col min="4" max="5" width="21.00390625" style="451" customWidth="1"/>
    <col min="6" max="16384" width="9.375" style="3" customWidth="1"/>
  </cols>
  <sheetData>
    <row r="1" spans="1:5" s="2" customFormat="1" ht="16.5" customHeight="1" thickBot="1">
      <c r="A1" s="269"/>
      <c r="B1" s="271"/>
      <c r="C1" s="294"/>
      <c r="D1" s="294" t="s">
        <v>595</v>
      </c>
      <c r="E1" s="294" t="s">
        <v>595</v>
      </c>
    </row>
    <row r="2" spans="1:5" s="114" customFormat="1" ht="21" customHeight="1">
      <c r="A2" s="466" t="s">
        <v>68</v>
      </c>
      <c r="B2" s="407" t="s">
        <v>243</v>
      </c>
      <c r="C2" s="409" t="s">
        <v>55</v>
      </c>
      <c r="D2" s="409" t="s">
        <v>55</v>
      </c>
      <c r="E2" s="409" t="s">
        <v>55</v>
      </c>
    </row>
    <row r="3" spans="1:5" s="114" customFormat="1" ht="16.5" thickBot="1">
      <c r="A3" s="272" t="s">
        <v>216</v>
      </c>
      <c r="B3" s="408" t="s">
        <v>497</v>
      </c>
      <c r="C3" s="410">
        <v>1</v>
      </c>
      <c r="D3" s="410">
        <v>1</v>
      </c>
      <c r="E3" s="410">
        <v>1</v>
      </c>
    </row>
    <row r="4" spans="1:5" s="115" customFormat="1" ht="15.75" customHeight="1" thickBot="1">
      <c r="A4" s="273"/>
      <c r="B4" s="273"/>
      <c r="C4" s="274" t="s">
        <v>56</v>
      </c>
      <c r="D4" s="274" t="s">
        <v>56</v>
      </c>
      <c r="E4" s="274" t="s">
        <v>56</v>
      </c>
    </row>
    <row r="5" spans="1:5" ht="24.75" thickBot="1">
      <c r="A5" s="467" t="s">
        <v>218</v>
      </c>
      <c r="B5" s="275" t="s">
        <v>57</v>
      </c>
      <c r="C5" s="411" t="s">
        <v>58</v>
      </c>
      <c r="D5" s="411" t="s">
        <v>602</v>
      </c>
      <c r="E5" s="411" t="s">
        <v>616</v>
      </c>
    </row>
    <row r="6" spans="1:5" s="76" customFormat="1" ht="12.75" customHeight="1" thickBot="1">
      <c r="A6" s="236">
        <v>1</v>
      </c>
      <c r="B6" s="237">
        <v>2</v>
      </c>
      <c r="C6" s="238">
        <v>3</v>
      </c>
      <c r="D6" s="238">
        <v>3</v>
      </c>
      <c r="E6" s="238">
        <v>3</v>
      </c>
    </row>
    <row r="7" spans="1:5" s="76" customFormat="1" ht="15.75" customHeight="1" thickBot="1">
      <c r="A7" s="277"/>
      <c r="B7" s="278" t="s">
        <v>59</v>
      </c>
      <c r="C7" s="412"/>
      <c r="D7" s="412"/>
      <c r="E7" s="412"/>
    </row>
    <row r="8" spans="1:5" s="76" customFormat="1" ht="12" customHeight="1" thickBot="1">
      <c r="A8" s="37" t="s">
        <v>19</v>
      </c>
      <c r="B8" s="21" t="s">
        <v>278</v>
      </c>
      <c r="C8" s="346">
        <f>+C9+C10+C11+C12+C13+C14</f>
        <v>12147</v>
      </c>
      <c r="D8" s="346">
        <f>+D9+D10+D11+D12+D13+D14</f>
        <v>12324</v>
      </c>
      <c r="E8" s="346">
        <f>+E9+E10+E11+E12+E13+E14</f>
        <v>12441</v>
      </c>
    </row>
    <row r="9" spans="1:5" s="116" customFormat="1" ht="12" customHeight="1">
      <c r="A9" s="494" t="s">
        <v>107</v>
      </c>
      <c r="B9" s="476" t="s">
        <v>279</v>
      </c>
      <c r="C9" s="349">
        <v>7107</v>
      </c>
      <c r="D9" s="349">
        <v>7107</v>
      </c>
      <c r="E9" s="349">
        <v>7107</v>
      </c>
    </row>
    <row r="10" spans="1:5" s="117" customFormat="1" ht="12" customHeight="1">
      <c r="A10" s="495" t="s">
        <v>108</v>
      </c>
      <c r="B10" s="477" t="s">
        <v>280</v>
      </c>
      <c r="C10" s="348"/>
      <c r="D10" s="348"/>
      <c r="E10" s="348"/>
    </row>
    <row r="11" spans="1:5" s="117" customFormat="1" ht="12" customHeight="1">
      <c r="A11" s="495" t="s">
        <v>109</v>
      </c>
      <c r="B11" s="477" t="s">
        <v>281</v>
      </c>
      <c r="C11" s="348">
        <v>4792</v>
      </c>
      <c r="D11" s="348">
        <v>4944</v>
      </c>
      <c r="E11" s="348">
        <v>4792</v>
      </c>
    </row>
    <row r="12" spans="1:5" s="117" customFormat="1" ht="12" customHeight="1">
      <c r="A12" s="495" t="s">
        <v>110</v>
      </c>
      <c r="B12" s="477" t="s">
        <v>282</v>
      </c>
      <c r="C12" s="348">
        <v>238</v>
      </c>
      <c r="D12" s="348">
        <v>238</v>
      </c>
      <c r="E12" s="348">
        <v>238</v>
      </c>
    </row>
    <row r="13" spans="1:5" s="117" customFormat="1" ht="12" customHeight="1">
      <c r="A13" s="495" t="s">
        <v>159</v>
      </c>
      <c r="B13" s="477" t="s">
        <v>283</v>
      </c>
      <c r="C13" s="524">
        <v>10</v>
      </c>
      <c r="D13" s="524">
        <v>35</v>
      </c>
      <c r="E13" s="524">
        <v>35</v>
      </c>
    </row>
    <row r="14" spans="1:5" s="116" customFormat="1" ht="12" customHeight="1" thickBot="1">
      <c r="A14" s="496" t="s">
        <v>111</v>
      </c>
      <c r="B14" s="478" t="s">
        <v>284</v>
      </c>
      <c r="C14" s="525"/>
      <c r="D14" s="525"/>
      <c r="E14" s="525">
        <v>269</v>
      </c>
    </row>
    <row r="15" spans="1:5" s="116" customFormat="1" ht="12" customHeight="1" thickBot="1">
      <c r="A15" s="37" t="s">
        <v>20</v>
      </c>
      <c r="B15" s="341" t="s">
        <v>285</v>
      </c>
      <c r="C15" s="346">
        <f>+C16+C17+C18+C19+C20</f>
        <v>1335</v>
      </c>
      <c r="D15" s="346">
        <f>+D16+D17+D18+D19+D20</f>
        <v>2591</v>
      </c>
      <c r="E15" s="346">
        <f>+E16+E17+E18+E19+E20</f>
        <v>2865</v>
      </c>
    </row>
    <row r="16" spans="1:5" s="116" customFormat="1" ht="12" customHeight="1">
      <c r="A16" s="494" t="s">
        <v>113</v>
      </c>
      <c r="B16" s="476" t="s">
        <v>286</v>
      </c>
      <c r="C16" s="349"/>
      <c r="D16" s="349"/>
      <c r="E16" s="349"/>
    </row>
    <row r="17" spans="1:5" s="116" customFormat="1" ht="12" customHeight="1">
      <c r="A17" s="495" t="s">
        <v>114</v>
      </c>
      <c r="B17" s="477" t="s">
        <v>287</v>
      </c>
      <c r="C17" s="348"/>
      <c r="D17" s="348"/>
      <c r="E17" s="348"/>
    </row>
    <row r="18" spans="1:5" s="116" customFormat="1" ht="12" customHeight="1">
      <c r="A18" s="495" t="s">
        <v>115</v>
      </c>
      <c r="B18" s="477" t="s">
        <v>536</v>
      </c>
      <c r="C18" s="348"/>
      <c r="D18" s="348"/>
      <c r="E18" s="348"/>
    </row>
    <row r="19" spans="1:5" s="116" customFormat="1" ht="12" customHeight="1">
      <c r="A19" s="495" t="s">
        <v>116</v>
      </c>
      <c r="B19" s="477" t="s">
        <v>537</v>
      </c>
      <c r="C19" s="348"/>
      <c r="D19" s="348"/>
      <c r="E19" s="348"/>
    </row>
    <row r="20" spans="1:5" s="116" customFormat="1" ht="12" customHeight="1">
      <c r="A20" s="495" t="s">
        <v>117</v>
      </c>
      <c r="B20" s="477" t="s">
        <v>288</v>
      </c>
      <c r="C20" s="348">
        <v>1335</v>
      </c>
      <c r="D20" s="348">
        <v>2591</v>
      </c>
      <c r="E20" s="348">
        <v>2865</v>
      </c>
    </row>
    <row r="21" spans="1:5" s="117" customFormat="1" ht="12" customHeight="1" thickBot="1">
      <c r="A21" s="496" t="s">
        <v>126</v>
      </c>
      <c r="B21" s="478" t="s">
        <v>289</v>
      </c>
      <c r="C21" s="350"/>
      <c r="D21" s="350"/>
      <c r="E21" s="350"/>
    </row>
    <row r="22" spans="1:5" s="117" customFormat="1" ht="12" customHeight="1" thickBot="1">
      <c r="A22" s="37" t="s">
        <v>21</v>
      </c>
      <c r="B22" s="21" t="s">
        <v>290</v>
      </c>
      <c r="C22" s="346">
        <f>+C23+C24+C25+C26+C27</f>
        <v>0</v>
      </c>
      <c r="D22" s="346">
        <f>+D23+D24+D25+D26+D27</f>
        <v>0</v>
      </c>
      <c r="E22" s="346">
        <f>+E23+E24+E25+E26+E27</f>
        <v>0</v>
      </c>
    </row>
    <row r="23" spans="1:5" s="117" customFormat="1" ht="12" customHeight="1">
      <c r="A23" s="494" t="s">
        <v>96</v>
      </c>
      <c r="B23" s="476" t="s">
        <v>291</v>
      </c>
      <c r="C23" s="349"/>
      <c r="D23" s="349"/>
      <c r="E23" s="349"/>
    </row>
    <row r="24" spans="1:5" s="116" customFormat="1" ht="12" customHeight="1">
      <c r="A24" s="495" t="s">
        <v>97</v>
      </c>
      <c r="B24" s="477" t="s">
        <v>292</v>
      </c>
      <c r="C24" s="348"/>
      <c r="D24" s="348"/>
      <c r="E24" s="348"/>
    </row>
    <row r="25" spans="1:5" s="117" customFormat="1" ht="12" customHeight="1">
      <c r="A25" s="495" t="s">
        <v>98</v>
      </c>
      <c r="B25" s="477" t="s">
        <v>538</v>
      </c>
      <c r="C25" s="348"/>
      <c r="D25" s="348"/>
      <c r="E25" s="348"/>
    </row>
    <row r="26" spans="1:5" s="117" customFormat="1" ht="12" customHeight="1">
      <c r="A26" s="495" t="s">
        <v>99</v>
      </c>
      <c r="B26" s="477" t="s">
        <v>539</v>
      </c>
      <c r="C26" s="348"/>
      <c r="D26" s="348"/>
      <c r="E26" s="348"/>
    </row>
    <row r="27" spans="1:5" s="117" customFormat="1" ht="12" customHeight="1">
      <c r="A27" s="495" t="s">
        <v>182</v>
      </c>
      <c r="B27" s="477" t="s">
        <v>293</v>
      </c>
      <c r="C27" s="348"/>
      <c r="D27" s="348"/>
      <c r="E27" s="348"/>
    </row>
    <row r="28" spans="1:5" s="117" customFormat="1" ht="12" customHeight="1" thickBot="1">
      <c r="A28" s="496" t="s">
        <v>183</v>
      </c>
      <c r="B28" s="478" t="s">
        <v>294</v>
      </c>
      <c r="C28" s="350"/>
      <c r="D28" s="350"/>
      <c r="E28" s="350"/>
    </row>
    <row r="29" spans="1:5" s="117" customFormat="1" ht="12" customHeight="1" thickBot="1">
      <c r="A29" s="37" t="s">
        <v>184</v>
      </c>
      <c r="B29" s="21" t="s">
        <v>295</v>
      </c>
      <c r="C29" s="352">
        <f>+C30+C33+C34+C35</f>
        <v>2354</v>
      </c>
      <c r="D29" s="352">
        <f>+D30+D33+D34+D35</f>
        <v>2354</v>
      </c>
      <c r="E29" s="352">
        <f>+E30+E33+E34+E35</f>
        <v>2354</v>
      </c>
    </row>
    <row r="30" spans="1:5" s="117" customFormat="1" ht="12" customHeight="1">
      <c r="A30" s="494" t="s">
        <v>296</v>
      </c>
      <c r="B30" s="476" t="s">
        <v>302</v>
      </c>
      <c r="C30" s="471">
        <f>+C31+C32</f>
        <v>1954</v>
      </c>
      <c r="D30" s="471">
        <f>+D31+D32</f>
        <v>1954</v>
      </c>
      <c r="E30" s="471">
        <f>+E31+E32</f>
        <v>1954</v>
      </c>
    </row>
    <row r="31" spans="1:5" s="117" customFormat="1" ht="12" customHeight="1">
      <c r="A31" s="495" t="s">
        <v>297</v>
      </c>
      <c r="B31" s="477" t="s">
        <v>303</v>
      </c>
      <c r="C31" s="348">
        <v>1000</v>
      </c>
      <c r="D31" s="348">
        <v>1000</v>
      </c>
      <c r="E31" s="348">
        <v>1000</v>
      </c>
    </row>
    <row r="32" spans="1:5" s="117" customFormat="1" ht="12" customHeight="1">
      <c r="A32" s="495" t="s">
        <v>298</v>
      </c>
      <c r="B32" s="477" t="s">
        <v>304</v>
      </c>
      <c r="C32" s="348">
        <v>954</v>
      </c>
      <c r="D32" s="348">
        <v>954</v>
      </c>
      <c r="E32" s="348">
        <v>954</v>
      </c>
    </row>
    <row r="33" spans="1:5" s="117" customFormat="1" ht="12" customHeight="1">
      <c r="A33" s="495" t="s">
        <v>299</v>
      </c>
      <c r="B33" s="477" t="s">
        <v>305</v>
      </c>
      <c r="C33" s="348">
        <v>330</v>
      </c>
      <c r="D33" s="348">
        <v>330</v>
      </c>
      <c r="E33" s="348">
        <v>330</v>
      </c>
    </row>
    <row r="34" spans="1:5" s="117" customFormat="1" ht="12" customHeight="1">
      <c r="A34" s="495" t="s">
        <v>300</v>
      </c>
      <c r="B34" s="477" t="s">
        <v>306</v>
      </c>
      <c r="C34" s="348">
        <v>40</v>
      </c>
      <c r="D34" s="348">
        <v>40</v>
      </c>
      <c r="E34" s="348">
        <v>40</v>
      </c>
    </row>
    <row r="35" spans="1:5" s="117" customFormat="1" ht="12" customHeight="1" thickBot="1">
      <c r="A35" s="496" t="s">
        <v>301</v>
      </c>
      <c r="B35" s="478" t="s">
        <v>307</v>
      </c>
      <c r="C35" s="350">
        <v>30</v>
      </c>
      <c r="D35" s="350">
        <v>30</v>
      </c>
      <c r="E35" s="350">
        <v>30</v>
      </c>
    </row>
    <row r="36" spans="1:5" s="117" customFormat="1" ht="12" customHeight="1" thickBot="1">
      <c r="A36" s="37" t="s">
        <v>23</v>
      </c>
      <c r="B36" s="21" t="s">
        <v>308</v>
      </c>
      <c r="C36" s="346">
        <f>SUM(C37:C46)</f>
        <v>860</v>
      </c>
      <c r="D36" s="346">
        <f>SUM(D37:D46)</f>
        <v>860</v>
      </c>
      <c r="E36" s="346">
        <f>SUM(E37:E46)</f>
        <v>860</v>
      </c>
    </row>
    <row r="37" spans="1:5" s="117" customFormat="1" ht="12" customHeight="1">
      <c r="A37" s="494" t="s">
        <v>100</v>
      </c>
      <c r="B37" s="476" t="s">
        <v>311</v>
      </c>
      <c r="C37" s="349"/>
      <c r="D37" s="349"/>
      <c r="E37" s="349"/>
    </row>
    <row r="38" spans="1:5" s="117" customFormat="1" ht="12" customHeight="1">
      <c r="A38" s="495" t="s">
        <v>101</v>
      </c>
      <c r="B38" s="477" t="s">
        <v>312</v>
      </c>
      <c r="C38" s="348"/>
      <c r="D38" s="348"/>
      <c r="E38" s="348">
        <v>475</v>
      </c>
    </row>
    <row r="39" spans="1:5" s="117" customFormat="1" ht="12" customHeight="1">
      <c r="A39" s="495" t="s">
        <v>102</v>
      </c>
      <c r="B39" s="477" t="s">
        <v>313</v>
      </c>
      <c r="C39" s="348">
        <v>100</v>
      </c>
      <c r="D39" s="348">
        <v>100</v>
      </c>
      <c r="E39" s="348">
        <v>100</v>
      </c>
    </row>
    <row r="40" spans="1:5" s="117" customFormat="1" ht="12" customHeight="1">
      <c r="A40" s="495" t="s">
        <v>186</v>
      </c>
      <c r="B40" s="477" t="s">
        <v>314</v>
      </c>
      <c r="C40" s="348">
        <v>510</v>
      </c>
      <c r="D40" s="348">
        <v>510</v>
      </c>
      <c r="E40" s="348">
        <v>35</v>
      </c>
    </row>
    <row r="41" spans="1:5" s="117" customFormat="1" ht="12" customHeight="1">
      <c r="A41" s="495" t="s">
        <v>187</v>
      </c>
      <c r="B41" s="477" t="s">
        <v>315</v>
      </c>
      <c r="C41" s="348"/>
      <c r="D41" s="348"/>
      <c r="E41" s="348"/>
    </row>
    <row r="42" spans="1:5" s="117" customFormat="1" ht="12" customHeight="1">
      <c r="A42" s="495" t="s">
        <v>188</v>
      </c>
      <c r="B42" s="477" t="s">
        <v>316</v>
      </c>
      <c r="C42" s="348"/>
      <c r="D42" s="348"/>
      <c r="E42" s="348"/>
    </row>
    <row r="43" spans="1:5" s="117" customFormat="1" ht="12" customHeight="1">
      <c r="A43" s="495" t="s">
        <v>189</v>
      </c>
      <c r="B43" s="477" t="s">
        <v>317</v>
      </c>
      <c r="C43" s="348"/>
      <c r="D43" s="348"/>
      <c r="E43" s="348"/>
    </row>
    <row r="44" spans="1:5" s="117" customFormat="1" ht="12" customHeight="1">
      <c r="A44" s="495" t="s">
        <v>190</v>
      </c>
      <c r="B44" s="477" t="s">
        <v>318</v>
      </c>
      <c r="C44" s="348">
        <v>200</v>
      </c>
      <c r="D44" s="348">
        <v>200</v>
      </c>
      <c r="E44" s="348">
        <v>200</v>
      </c>
    </row>
    <row r="45" spans="1:5" s="117" customFormat="1" ht="12" customHeight="1">
      <c r="A45" s="495" t="s">
        <v>309</v>
      </c>
      <c r="B45" s="477" t="s">
        <v>319</v>
      </c>
      <c r="C45" s="351"/>
      <c r="D45" s="351"/>
      <c r="E45" s="351"/>
    </row>
    <row r="46" spans="1:5" s="117" customFormat="1" ht="12" customHeight="1" thickBot="1">
      <c r="A46" s="496" t="s">
        <v>310</v>
      </c>
      <c r="B46" s="478" t="s">
        <v>320</v>
      </c>
      <c r="C46" s="462">
        <v>50</v>
      </c>
      <c r="D46" s="462">
        <v>50</v>
      </c>
      <c r="E46" s="462">
        <v>50</v>
      </c>
    </row>
    <row r="47" spans="1:5" s="117" customFormat="1" ht="12" customHeight="1" thickBot="1">
      <c r="A47" s="37" t="s">
        <v>24</v>
      </c>
      <c r="B47" s="21" t="s">
        <v>321</v>
      </c>
      <c r="C47" s="346">
        <f>SUM(C48:C52)</f>
        <v>0</v>
      </c>
      <c r="D47" s="346">
        <f>SUM(D48:D52)</f>
        <v>0</v>
      </c>
      <c r="E47" s="346">
        <f>SUM(E48:E52)</f>
        <v>0</v>
      </c>
    </row>
    <row r="48" spans="1:5" s="117" customFormat="1" ht="12" customHeight="1">
      <c r="A48" s="494" t="s">
        <v>103</v>
      </c>
      <c r="B48" s="476" t="s">
        <v>325</v>
      </c>
      <c r="C48" s="526"/>
      <c r="D48" s="526"/>
      <c r="E48" s="526"/>
    </row>
    <row r="49" spans="1:5" s="117" customFormat="1" ht="12" customHeight="1">
      <c r="A49" s="495" t="s">
        <v>104</v>
      </c>
      <c r="B49" s="477" t="s">
        <v>326</v>
      </c>
      <c r="C49" s="351"/>
      <c r="D49" s="351"/>
      <c r="E49" s="351"/>
    </row>
    <row r="50" spans="1:5" s="117" customFormat="1" ht="12" customHeight="1">
      <c r="A50" s="495" t="s">
        <v>322</v>
      </c>
      <c r="B50" s="477" t="s">
        <v>327</v>
      </c>
      <c r="C50" s="351"/>
      <c r="D50" s="351"/>
      <c r="E50" s="351"/>
    </row>
    <row r="51" spans="1:5" s="117" customFormat="1" ht="12" customHeight="1">
      <c r="A51" s="495" t="s">
        <v>323</v>
      </c>
      <c r="B51" s="477" t="s">
        <v>328</v>
      </c>
      <c r="C51" s="351"/>
      <c r="D51" s="351"/>
      <c r="E51" s="351"/>
    </row>
    <row r="52" spans="1:5" s="117" customFormat="1" ht="12" customHeight="1" thickBot="1">
      <c r="A52" s="496" t="s">
        <v>324</v>
      </c>
      <c r="B52" s="478" t="s">
        <v>329</v>
      </c>
      <c r="C52" s="462"/>
      <c r="D52" s="462"/>
      <c r="E52" s="462"/>
    </row>
    <row r="53" spans="1:5" s="117" customFormat="1" ht="12" customHeight="1" thickBot="1">
      <c r="A53" s="37" t="s">
        <v>191</v>
      </c>
      <c r="B53" s="21" t="s">
        <v>330</v>
      </c>
      <c r="C53" s="346">
        <f>SUM(C54:C56)</f>
        <v>0</v>
      </c>
      <c r="D53" s="346">
        <f>SUM(D54:D56)</f>
        <v>0</v>
      </c>
      <c r="E53" s="346">
        <f>SUM(E54:E56)</f>
        <v>152</v>
      </c>
    </row>
    <row r="54" spans="1:5" s="117" customFormat="1" ht="12" customHeight="1">
      <c r="A54" s="494" t="s">
        <v>105</v>
      </c>
      <c r="B54" s="476" t="s">
        <v>331</v>
      </c>
      <c r="C54" s="349"/>
      <c r="D54" s="349"/>
      <c r="E54" s="349"/>
    </row>
    <row r="55" spans="1:5" s="117" customFormat="1" ht="12" customHeight="1">
      <c r="A55" s="495" t="s">
        <v>106</v>
      </c>
      <c r="B55" s="477" t="s">
        <v>540</v>
      </c>
      <c r="C55" s="348"/>
      <c r="D55" s="348"/>
      <c r="E55" s="348"/>
    </row>
    <row r="56" spans="1:5" s="117" customFormat="1" ht="12" customHeight="1">
      <c r="A56" s="495" t="s">
        <v>335</v>
      </c>
      <c r="B56" s="477" t="s">
        <v>333</v>
      </c>
      <c r="C56" s="348"/>
      <c r="D56" s="348"/>
      <c r="E56" s="348">
        <v>152</v>
      </c>
    </row>
    <row r="57" spans="1:5" s="117" customFormat="1" ht="12" customHeight="1" thickBot="1">
      <c r="A57" s="496" t="s">
        <v>336</v>
      </c>
      <c r="B57" s="478" t="s">
        <v>334</v>
      </c>
      <c r="C57" s="350"/>
      <c r="D57" s="350"/>
      <c r="E57" s="350"/>
    </row>
    <row r="58" spans="1:5" s="117" customFormat="1" ht="12" customHeight="1" thickBot="1">
      <c r="A58" s="37" t="s">
        <v>26</v>
      </c>
      <c r="B58" s="341" t="s">
        <v>337</v>
      </c>
      <c r="C58" s="346">
        <f>SUM(C59:C61)</f>
        <v>0</v>
      </c>
      <c r="D58" s="346">
        <f>SUM(D59:D61)</f>
        <v>0</v>
      </c>
      <c r="E58" s="346">
        <f>SUM(E59:E61)</f>
        <v>744</v>
      </c>
    </row>
    <row r="59" spans="1:5" s="117" customFormat="1" ht="12" customHeight="1">
      <c r="A59" s="494" t="s">
        <v>192</v>
      </c>
      <c r="B59" s="476" t="s">
        <v>339</v>
      </c>
      <c r="C59" s="351"/>
      <c r="D59" s="351"/>
      <c r="E59" s="351"/>
    </row>
    <row r="60" spans="1:5" s="117" customFormat="1" ht="12" customHeight="1">
      <c r="A60" s="495" t="s">
        <v>193</v>
      </c>
      <c r="B60" s="477" t="s">
        <v>541</v>
      </c>
      <c r="C60" s="351"/>
      <c r="D60" s="351"/>
      <c r="E60" s="351"/>
    </row>
    <row r="61" spans="1:5" s="117" customFormat="1" ht="12" customHeight="1">
      <c r="A61" s="495" t="s">
        <v>249</v>
      </c>
      <c r="B61" s="477" t="s">
        <v>340</v>
      </c>
      <c r="C61" s="351"/>
      <c r="D61" s="351"/>
      <c r="E61" s="351">
        <v>744</v>
      </c>
    </row>
    <row r="62" spans="1:5" s="117" customFormat="1" ht="12" customHeight="1" thickBot="1">
      <c r="A62" s="496" t="s">
        <v>338</v>
      </c>
      <c r="B62" s="478" t="s">
        <v>341</v>
      </c>
      <c r="C62" s="351"/>
      <c r="D62" s="351"/>
      <c r="E62" s="351"/>
    </row>
    <row r="63" spans="1:5" s="117" customFormat="1" ht="12" customHeight="1" thickBot="1">
      <c r="A63" s="37" t="s">
        <v>27</v>
      </c>
      <c r="B63" s="21" t="s">
        <v>342</v>
      </c>
      <c r="C63" s="352">
        <f>+C8+C15+C22+C29+C36+C47+C53+C58</f>
        <v>16696</v>
      </c>
      <c r="D63" s="352">
        <f>+D8+D15+D22+D29+D36+D47+D53+D58</f>
        <v>18129</v>
      </c>
      <c r="E63" s="352">
        <f>+E8+E15+E22+E29+E36+E47+E53+E58</f>
        <v>19416</v>
      </c>
    </row>
    <row r="64" spans="1:5" s="117" customFormat="1" ht="12" customHeight="1" thickBot="1">
      <c r="A64" s="497" t="s">
        <v>484</v>
      </c>
      <c r="B64" s="341" t="s">
        <v>344</v>
      </c>
      <c r="C64" s="346">
        <f>SUM(C65:C67)</f>
        <v>0</v>
      </c>
      <c r="D64" s="346">
        <f>SUM(D65:D67)</f>
        <v>0</v>
      </c>
      <c r="E64" s="346">
        <f>SUM(E65:E67)</f>
        <v>0</v>
      </c>
    </row>
    <row r="65" spans="1:5" s="117" customFormat="1" ht="12" customHeight="1">
      <c r="A65" s="494" t="s">
        <v>377</v>
      </c>
      <c r="B65" s="476" t="s">
        <v>345</v>
      </c>
      <c r="C65" s="351"/>
      <c r="D65" s="351"/>
      <c r="E65" s="351"/>
    </row>
    <row r="66" spans="1:5" s="117" customFormat="1" ht="12" customHeight="1">
      <c r="A66" s="495" t="s">
        <v>386</v>
      </c>
      <c r="B66" s="477" t="s">
        <v>346</v>
      </c>
      <c r="C66" s="351"/>
      <c r="D66" s="351"/>
      <c r="E66" s="351"/>
    </row>
    <row r="67" spans="1:5" s="117" customFormat="1" ht="12" customHeight="1" thickBot="1">
      <c r="A67" s="496" t="s">
        <v>387</v>
      </c>
      <c r="B67" s="480" t="s">
        <v>347</v>
      </c>
      <c r="C67" s="351"/>
      <c r="D67" s="351"/>
      <c r="E67" s="351"/>
    </row>
    <row r="68" spans="1:5" s="117" customFormat="1" ht="12" customHeight="1" thickBot="1">
      <c r="A68" s="497" t="s">
        <v>348</v>
      </c>
      <c r="B68" s="341" t="s">
        <v>349</v>
      </c>
      <c r="C68" s="346">
        <f>SUM(C69:C72)</f>
        <v>0</v>
      </c>
      <c r="D68" s="346">
        <f>SUM(D69:D72)</f>
        <v>0</v>
      </c>
      <c r="E68" s="346">
        <f>SUM(E69:E72)</f>
        <v>0</v>
      </c>
    </row>
    <row r="69" spans="1:5" s="117" customFormat="1" ht="12" customHeight="1">
      <c r="A69" s="494" t="s">
        <v>160</v>
      </c>
      <c r="B69" s="476" t="s">
        <v>350</v>
      </c>
      <c r="C69" s="351"/>
      <c r="D69" s="351"/>
      <c r="E69" s="351"/>
    </row>
    <row r="70" spans="1:5" s="117" customFormat="1" ht="12" customHeight="1">
      <c r="A70" s="495" t="s">
        <v>161</v>
      </c>
      <c r="B70" s="477" t="s">
        <v>351</v>
      </c>
      <c r="C70" s="351"/>
      <c r="D70" s="351"/>
      <c r="E70" s="351"/>
    </row>
    <row r="71" spans="1:5" s="117" customFormat="1" ht="12" customHeight="1">
      <c r="A71" s="495" t="s">
        <v>378</v>
      </c>
      <c r="B71" s="477" t="s">
        <v>352</v>
      </c>
      <c r="C71" s="351"/>
      <c r="D71" s="351"/>
      <c r="E71" s="351"/>
    </row>
    <row r="72" spans="1:5" s="117" customFormat="1" ht="12" customHeight="1" thickBot="1">
      <c r="A72" s="496" t="s">
        <v>379</v>
      </c>
      <c r="B72" s="478" t="s">
        <v>353</v>
      </c>
      <c r="C72" s="351"/>
      <c r="D72" s="351"/>
      <c r="E72" s="351"/>
    </row>
    <row r="73" spans="1:5" s="117" customFormat="1" ht="12" customHeight="1" thickBot="1">
      <c r="A73" s="497" t="s">
        <v>354</v>
      </c>
      <c r="B73" s="341" t="s">
        <v>355</v>
      </c>
      <c r="C73" s="346">
        <f>SUM(C74:C75)</f>
        <v>8000</v>
      </c>
      <c r="D73" s="346">
        <f>SUM(D74:D75)</f>
        <v>9623</v>
      </c>
      <c r="E73" s="346">
        <f>SUM(E74:E75)</f>
        <v>9623</v>
      </c>
    </row>
    <row r="74" spans="1:5" s="117" customFormat="1" ht="12" customHeight="1">
      <c r="A74" s="494" t="s">
        <v>380</v>
      </c>
      <c r="B74" s="476" t="s">
        <v>356</v>
      </c>
      <c r="C74" s="351">
        <v>8000</v>
      </c>
      <c r="D74" s="351">
        <v>9623</v>
      </c>
      <c r="E74" s="351">
        <v>9623</v>
      </c>
    </row>
    <row r="75" spans="1:5" s="117" customFormat="1" ht="12" customHeight="1" thickBot="1">
      <c r="A75" s="496" t="s">
        <v>381</v>
      </c>
      <c r="B75" s="478" t="s">
        <v>357</v>
      </c>
      <c r="C75" s="351"/>
      <c r="D75" s="351"/>
      <c r="E75" s="351"/>
    </row>
    <row r="76" spans="1:5" s="116" customFormat="1" ht="12" customHeight="1" thickBot="1">
      <c r="A76" s="497" t="s">
        <v>358</v>
      </c>
      <c r="B76" s="341" t="s">
        <v>359</v>
      </c>
      <c r="C76" s="346">
        <f>SUM(C77:C79)</f>
        <v>0</v>
      </c>
      <c r="D76" s="346">
        <f>SUM(D77:D79)</f>
        <v>0</v>
      </c>
      <c r="E76" s="346">
        <f>SUM(E77:E79)</f>
        <v>0</v>
      </c>
    </row>
    <row r="77" spans="1:5" s="117" customFormat="1" ht="12" customHeight="1">
      <c r="A77" s="494" t="s">
        <v>382</v>
      </c>
      <c r="B77" s="476" t="s">
        <v>360</v>
      </c>
      <c r="C77" s="351"/>
      <c r="D77" s="351"/>
      <c r="E77" s="351"/>
    </row>
    <row r="78" spans="1:5" s="117" customFormat="1" ht="12" customHeight="1">
      <c r="A78" s="495" t="s">
        <v>383</v>
      </c>
      <c r="B78" s="477" t="s">
        <v>361</v>
      </c>
      <c r="C78" s="351"/>
      <c r="D78" s="351"/>
      <c r="E78" s="351"/>
    </row>
    <row r="79" spans="1:5" s="117" customFormat="1" ht="12" customHeight="1" thickBot="1">
      <c r="A79" s="496" t="s">
        <v>384</v>
      </c>
      <c r="B79" s="478" t="s">
        <v>362</v>
      </c>
      <c r="C79" s="351"/>
      <c r="D79" s="351"/>
      <c r="E79" s="351"/>
    </row>
    <row r="80" spans="1:5" s="117" customFormat="1" ht="12" customHeight="1" thickBot="1">
      <c r="A80" s="497" t="s">
        <v>363</v>
      </c>
      <c r="B80" s="341" t="s">
        <v>385</v>
      </c>
      <c r="C80" s="346">
        <f>SUM(C81:C84)</f>
        <v>0</v>
      </c>
      <c r="D80" s="346">
        <f>SUM(D81:D84)</f>
        <v>0</v>
      </c>
      <c r="E80" s="346">
        <f>SUM(E81:E84)</f>
        <v>0</v>
      </c>
    </row>
    <row r="81" spans="1:5" s="117" customFormat="1" ht="12" customHeight="1">
      <c r="A81" s="498" t="s">
        <v>364</v>
      </c>
      <c r="B81" s="476" t="s">
        <v>365</v>
      </c>
      <c r="C81" s="351"/>
      <c r="D81" s="351"/>
      <c r="E81" s="351"/>
    </row>
    <row r="82" spans="1:5" s="117" customFormat="1" ht="12" customHeight="1">
      <c r="A82" s="499" t="s">
        <v>366</v>
      </c>
      <c r="B82" s="477" t="s">
        <v>367</v>
      </c>
      <c r="C82" s="351"/>
      <c r="D82" s="351"/>
      <c r="E82" s="351"/>
    </row>
    <row r="83" spans="1:5" s="117" customFormat="1" ht="12" customHeight="1">
      <c r="A83" s="499" t="s">
        <v>368</v>
      </c>
      <c r="B83" s="477" t="s">
        <v>369</v>
      </c>
      <c r="C83" s="351"/>
      <c r="D83" s="351"/>
      <c r="E83" s="351"/>
    </row>
    <row r="84" spans="1:5" s="116" customFormat="1" ht="12" customHeight="1" thickBot="1">
      <c r="A84" s="500" t="s">
        <v>370</v>
      </c>
      <c r="B84" s="478" t="s">
        <v>371</v>
      </c>
      <c r="C84" s="351"/>
      <c r="D84" s="351"/>
      <c r="E84" s="351"/>
    </row>
    <row r="85" spans="1:5" s="116" customFormat="1" ht="12" customHeight="1" thickBot="1">
      <c r="A85" s="497" t="s">
        <v>372</v>
      </c>
      <c r="B85" s="341" t="s">
        <v>373</v>
      </c>
      <c r="C85" s="527"/>
      <c r="D85" s="527"/>
      <c r="E85" s="527"/>
    </row>
    <row r="86" spans="1:5" s="116" customFormat="1" ht="12" customHeight="1" thickBot="1">
      <c r="A86" s="497" t="s">
        <v>374</v>
      </c>
      <c r="B86" s="484" t="s">
        <v>375</v>
      </c>
      <c r="C86" s="352">
        <f>+C64+C68+C73+C76+C80+C85</f>
        <v>8000</v>
      </c>
      <c r="D86" s="352">
        <f>+D64+D68+D73+D76+D80+D85</f>
        <v>9623</v>
      </c>
      <c r="E86" s="352">
        <f>+E64+E68+E73+E76+E80+E85</f>
        <v>9623</v>
      </c>
    </row>
    <row r="87" spans="1:5" s="116" customFormat="1" ht="12" customHeight="1" thickBot="1">
      <c r="A87" s="501" t="s">
        <v>388</v>
      </c>
      <c r="B87" s="486" t="s">
        <v>521</v>
      </c>
      <c r="C87" s="352">
        <f>+C63+C86</f>
        <v>24696</v>
      </c>
      <c r="D87" s="352">
        <f>+D63+D86</f>
        <v>27752</v>
      </c>
      <c r="E87" s="352">
        <f>+E63+E86</f>
        <v>29039</v>
      </c>
    </row>
    <row r="88" spans="1:5" s="117" customFormat="1" ht="15" customHeight="1">
      <c r="A88" s="283"/>
      <c r="B88" s="284"/>
      <c r="C88" s="417"/>
      <c r="D88" s="417"/>
      <c r="E88" s="417"/>
    </row>
    <row r="89" spans="1:5" ht="13.5" thickBot="1">
      <c r="A89" s="502"/>
      <c r="B89" s="286"/>
      <c r="C89" s="418"/>
      <c r="D89" s="418"/>
      <c r="E89" s="418"/>
    </row>
    <row r="90" spans="1:5" s="76" customFormat="1" ht="16.5" customHeight="1" thickBot="1">
      <c r="A90" s="287"/>
      <c r="B90" s="288" t="s">
        <v>61</v>
      </c>
      <c r="C90" s="419"/>
      <c r="D90" s="419"/>
      <c r="E90" s="419"/>
    </row>
    <row r="91" spans="1:5" s="118" customFormat="1" ht="12" customHeight="1" thickBot="1">
      <c r="A91" s="468" t="s">
        <v>19</v>
      </c>
      <c r="B91" s="31" t="s">
        <v>391</v>
      </c>
      <c r="C91" s="345">
        <f>SUM(C92:C96)</f>
        <v>16846</v>
      </c>
      <c r="D91" s="345">
        <f>SUM(D92:D96)</f>
        <v>18487</v>
      </c>
      <c r="E91" s="345">
        <f>SUM(E92:E96)</f>
        <v>20026</v>
      </c>
    </row>
    <row r="92" spans="1:5" ht="12" customHeight="1">
      <c r="A92" s="503" t="s">
        <v>107</v>
      </c>
      <c r="B92" s="10" t="s">
        <v>50</v>
      </c>
      <c r="C92" s="347">
        <v>4550</v>
      </c>
      <c r="D92" s="347">
        <v>5874</v>
      </c>
      <c r="E92" s="347">
        <v>6210</v>
      </c>
    </row>
    <row r="93" spans="1:5" ht="12" customHeight="1">
      <c r="A93" s="495" t="s">
        <v>108</v>
      </c>
      <c r="B93" s="8" t="s">
        <v>194</v>
      </c>
      <c r="C93" s="348">
        <v>1117</v>
      </c>
      <c r="D93" s="348">
        <v>1294</v>
      </c>
      <c r="E93" s="348">
        <v>1345</v>
      </c>
    </row>
    <row r="94" spans="1:5" ht="12" customHeight="1">
      <c r="A94" s="495" t="s">
        <v>109</v>
      </c>
      <c r="B94" s="8" t="s">
        <v>150</v>
      </c>
      <c r="C94" s="350">
        <v>6946</v>
      </c>
      <c r="D94" s="350">
        <v>7086</v>
      </c>
      <c r="E94" s="350">
        <v>8238</v>
      </c>
    </row>
    <row r="95" spans="1:5" ht="12" customHeight="1">
      <c r="A95" s="495" t="s">
        <v>110</v>
      </c>
      <c r="B95" s="11" t="s">
        <v>195</v>
      </c>
      <c r="C95" s="350">
        <v>2599</v>
      </c>
      <c r="D95" s="350">
        <v>2599</v>
      </c>
      <c r="E95" s="350">
        <v>2599</v>
      </c>
    </row>
    <row r="96" spans="1:5" ht="12" customHeight="1">
      <c r="A96" s="495" t="s">
        <v>121</v>
      </c>
      <c r="B96" s="19" t="s">
        <v>196</v>
      </c>
      <c r="C96" s="350">
        <v>1634</v>
      </c>
      <c r="D96" s="350">
        <v>1634</v>
      </c>
      <c r="E96" s="350">
        <v>1634</v>
      </c>
    </row>
    <row r="97" spans="1:5" ht="12" customHeight="1">
      <c r="A97" s="495" t="s">
        <v>111</v>
      </c>
      <c r="B97" s="8" t="s">
        <v>392</v>
      </c>
      <c r="C97" s="350"/>
      <c r="D97" s="350"/>
      <c r="E97" s="350"/>
    </row>
    <row r="98" spans="1:5" ht="12" customHeight="1">
      <c r="A98" s="495" t="s">
        <v>112</v>
      </c>
      <c r="B98" s="172" t="s">
        <v>393</v>
      </c>
      <c r="C98" s="350"/>
      <c r="D98" s="350"/>
      <c r="E98" s="350"/>
    </row>
    <row r="99" spans="1:5" ht="12" customHeight="1">
      <c r="A99" s="495" t="s">
        <v>122</v>
      </c>
      <c r="B99" s="173" t="s">
        <v>394</v>
      </c>
      <c r="C99" s="350"/>
      <c r="D99" s="350"/>
      <c r="E99" s="350"/>
    </row>
    <row r="100" spans="1:5" ht="12" customHeight="1">
      <c r="A100" s="495" t="s">
        <v>123</v>
      </c>
      <c r="B100" s="173" t="s">
        <v>395</v>
      </c>
      <c r="C100" s="350"/>
      <c r="D100" s="350"/>
      <c r="E100" s="350"/>
    </row>
    <row r="101" spans="1:5" ht="12" customHeight="1">
      <c r="A101" s="495" t="s">
        <v>124</v>
      </c>
      <c r="B101" s="172" t="s">
        <v>396</v>
      </c>
      <c r="C101" s="350">
        <v>1134</v>
      </c>
      <c r="D101" s="350">
        <v>1134</v>
      </c>
      <c r="E101" s="350">
        <v>1134</v>
      </c>
    </row>
    <row r="102" spans="1:5" ht="12" customHeight="1">
      <c r="A102" s="495" t="s">
        <v>125</v>
      </c>
      <c r="B102" s="172" t="s">
        <v>397</v>
      </c>
      <c r="C102" s="350"/>
      <c r="D102" s="350"/>
      <c r="E102" s="350"/>
    </row>
    <row r="103" spans="1:5" ht="12" customHeight="1">
      <c r="A103" s="495" t="s">
        <v>127</v>
      </c>
      <c r="B103" s="173" t="s">
        <v>398</v>
      </c>
      <c r="C103" s="350"/>
      <c r="D103" s="350"/>
      <c r="E103" s="350"/>
    </row>
    <row r="104" spans="1:5" ht="12" customHeight="1">
      <c r="A104" s="504" t="s">
        <v>197</v>
      </c>
      <c r="B104" s="174" t="s">
        <v>399</v>
      </c>
      <c r="C104" s="350"/>
      <c r="D104" s="350"/>
      <c r="E104" s="350"/>
    </row>
    <row r="105" spans="1:5" ht="12" customHeight="1">
      <c r="A105" s="495" t="s">
        <v>389</v>
      </c>
      <c r="B105" s="174" t="s">
        <v>400</v>
      </c>
      <c r="C105" s="350"/>
      <c r="D105" s="350"/>
      <c r="E105" s="350"/>
    </row>
    <row r="106" spans="1:5" ht="12" customHeight="1" thickBot="1">
      <c r="A106" s="505" t="s">
        <v>390</v>
      </c>
      <c r="B106" s="175" t="s">
        <v>401</v>
      </c>
      <c r="C106" s="354">
        <v>500</v>
      </c>
      <c r="D106" s="354">
        <v>500</v>
      </c>
      <c r="E106" s="354">
        <v>500</v>
      </c>
    </row>
    <row r="107" spans="1:5" ht="12" customHeight="1" thickBot="1">
      <c r="A107" s="37" t="s">
        <v>20</v>
      </c>
      <c r="B107" s="30" t="s">
        <v>402</v>
      </c>
      <c r="C107" s="346">
        <f>+C108+C110+C112</f>
        <v>7078</v>
      </c>
      <c r="D107" s="346">
        <f>+D108+D110+D112</f>
        <v>7078</v>
      </c>
      <c r="E107" s="346">
        <f>+E108+E110+E112</f>
        <v>6878</v>
      </c>
    </row>
    <row r="108" spans="1:5" ht="12" customHeight="1">
      <c r="A108" s="494" t="s">
        <v>113</v>
      </c>
      <c r="B108" s="8" t="s">
        <v>247</v>
      </c>
      <c r="C108" s="349">
        <v>350</v>
      </c>
      <c r="D108" s="349">
        <v>350</v>
      </c>
      <c r="E108" s="349">
        <v>906</v>
      </c>
    </row>
    <row r="109" spans="1:5" ht="12" customHeight="1">
      <c r="A109" s="494" t="s">
        <v>114</v>
      </c>
      <c r="B109" s="12" t="s">
        <v>406</v>
      </c>
      <c r="C109" s="349"/>
      <c r="D109" s="349"/>
      <c r="E109" s="349"/>
    </row>
    <row r="110" spans="1:5" ht="12" customHeight="1">
      <c r="A110" s="494" t="s">
        <v>115</v>
      </c>
      <c r="B110" s="12" t="s">
        <v>198</v>
      </c>
      <c r="C110" s="348">
        <v>6728</v>
      </c>
      <c r="D110" s="348">
        <v>6728</v>
      </c>
      <c r="E110" s="348">
        <v>5972</v>
      </c>
    </row>
    <row r="111" spans="1:5" ht="12" customHeight="1">
      <c r="A111" s="494" t="s">
        <v>116</v>
      </c>
      <c r="B111" s="12" t="s">
        <v>407</v>
      </c>
      <c r="C111" s="313"/>
      <c r="D111" s="313"/>
      <c r="E111" s="313"/>
    </row>
    <row r="112" spans="1:5" ht="12" customHeight="1">
      <c r="A112" s="494" t="s">
        <v>117</v>
      </c>
      <c r="B112" s="343" t="s">
        <v>250</v>
      </c>
      <c r="C112" s="313"/>
      <c r="D112" s="313"/>
      <c r="E112" s="313"/>
    </row>
    <row r="113" spans="1:5" ht="12" customHeight="1">
      <c r="A113" s="494" t="s">
        <v>126</v>
      </c>
      <c r="B113" s="342" t="s">
        <v>542</v>
      </c>
      <c r="C113" s="313"/>
      <c r="D113" s="313"/>
      <c r="E113" s="313"/>
    </row>
    <row r="114" spans="1:5" ht="12" customHeight="1">
      <c r="A114" s="494" t="s">
        <v>128</v>
      </c>
      <c r="B114" s="472" t="s">
        <v>412</v>
      </c>
      <c r="C114" s="313"/>
      <c r="D114" s="313"/>
      <c r="E114" s="313"/>
    </row>
    <row r="115" spans="1:5" ht="12" customHeight="1">
      <c r="A115" s="494" t="s">
        <v>199</v>
      </c>
      <c r="B115" s="173" t="s">
        <v>395</v>
      </c>
      <c r="C115" s="313"/>
      <c r="D115" s="313"/>
      <c r="E115" s="313"/>
    </row>
    <row r="116" spans="1:5" ht="12" customHeight="1">
      <c r="A116" s="494" t="s">
        <v>200</v>
      </c>
      <c r="B116" s="173" t="s">
        <v>411</v>
      </c>
      <c r="C116" s="313"/>
      <c r="D116" s="313"/>
      <c r="E116" s="313"/>
    </row>
    <row r="117" spans="1:5" ht="12" customHeight="1">
      <c r="A117" s="494" t="s">
        <v>201</v>
      </c>
      <c r="B117" s="173" t="s">
        <v>410</v>
      </c>
      <c r="C117" s="313"/>
      <c r="D117" s="313"/>
      <c r="E117" s="313"/>
    </row>
    <row r="118" spans="1:5" ht="12" customHeight="1">
      <c r="A118" s="494" t="s">
        <v>403</v>
      </c>
      <c r="B118" s="173" t="s">
        <v>398</v>
      </c>
      <c r="C118" s="313"/>
      <c r="D118" s="313"/>
      <c r="E118" s="313"/>
    </row>
    <row r="119" spans="1:5" ht="12" customHeight="1">
      <c r="A119" s="494" t="s">
        <v>404</v>
      </c>
      <c r="B119" s="173" t="s">
        <v>409</v>
      </c>
      <c r="C119" s="313"/>
      <c r="D119" s="313"/>
      <c r="E119" s="313"/>
    </row>
    <row r="120" spans="1:5" ht="12" customHeight="1" thickBot="1">
      <c r="A120" s="504" t="s">
        <v>405</v>
      </c>
      <c r="B120" s="173" t="s">
        <v>408</v>
      </c>
      <c r="C120" s="315"/>
      <c r="D120" s="315"/>
      <c r="E120" s="315"/>
    </row>
    <row r="121" spans="1:5" ht="12" customHeight="1" thickBot="1">
      <c r="A121" s="37" t="s">
        <v>21</v>
      </c>
      <c r="B121" s="153" t="s">
        <v>413</v>
      </c>
      <c r="C121" s="346">
        <f>+C122+C123</f>
        <v>772</v>
      </c>
      <c r="D121" s="346">
        <f>+D122+D123</f>
        <v>2187</v>
      </c>
      <c r="E121" s="346">
        <f>+E122+E123</f>
        <v>2135</v>
      </c>
    </row>
    <row r="122" spans="1:5" ht="12" customHeight="1">
      <c r="A122" s="494" t="s">
        <v>96</v>
      </c>
      <c r="B122" s="9" t="s">
        <v>63</v>
      </c>
      <c r="C122" s="349"/>
      <c r="D122" s="349"/>
      <c r="E122" s="349"/>
    </row>
    <row r="123" spans="1:5" ht="12" customHeight="1" thickBot="1">
      <c r="A123" s="496" t="s">
        <v>97</v>
      </c>
      <c r="B123" s="12" t="s">
        <v>557</v>
      </c>
      <c r="C123" s="350">
        <v>772</v>
      </c>
      <c r="D123" s="350">
        <v>2187</v>
      </c>
      <c r="E123" s="350">
        <v>2135</v>
      </c>
    </row>
    <row r="124" spans="1:5" ht="12" customHeight="1" thickBot="1">
      <c r="A124" s="37" t="s">
        <v>22</v>
      </c>
      <c r="B124" s="153" t="s">
        <v>414</v>
      </c>
      <c r="C124" s="346">
        <f>+C91+C107+C121</f>
        <v>24696</v>
      </c>
      <c r="D124" s="346">
        <f>+D91+D107+D121</f>
        <v>27752</v>
      </c>
      <c r="E124" s="346">
        <f>+E91+E107+E121</f>
        <v>29039</v>
      </c>
    </row>
    <row r="125" spans="1:5" ht="12" customHeight="1" thickBot="1">
      <c r="A125" s="37" t="s">
        <v>23</v>
      </c>
      <c r="B125" s="153" t="s">
        <v>415</v>
      </c>
      <c r="C125" s="346">
        <f>+C126+C127+C128</f>
        <v>0</v>
      </c>
      <c r="D125" s="346">
        <f>+D126+D127+D128</f>
        <v>0</v>
      </c>
      <c r="E125" s="346">
        <f>+E126+E127+E128</f>
        <v>0</v>
      </c>
    </row>
    <row r="126" spans="1:5" s="118" customFormat="1" ht="12" customHeight="1">
      <c r="A126" s="494" t="s">
        <v>100</v>
      </c>
      <c r="B126" s="9" t="s">
        <v>416</v>
      </c>
      <c r="C126" s="313"/>
      <c r="D126" s="313"/>
      <c r="E126" s="313"/>
    </row>
    <row r="127" spans="1:5" ht="12" customHeight="1">
      <c r="A127" s="494" t="s">
        <v>101</v>
      </c>
      <c r="B127" s="9" t="s">
        <v>417</v>
      </c>
      <c r="C127" s="313"/>
      <c r="D127" s="313"/>
      <c r="E127" s="313"/>
    </row>
    <row r="128" spans="1:5" ht="12" customHeight="1" thickBot="1">
      <c r="A128" s="504" t="s">
        <v>102</v>
      </c>
      <c r="B128" s="7" t="s">
        <v>418</v>
      </c>
      <c r="C128" s="313"/>
      <c r="D128" s="313"/>
      <c r="E128" s="313"/>
    </row>
    <row r="129" spans="1:5" ht="12" customHeight="1" thickBot="1">
      <c r="A129" s="37" t="s">
        <v>24</v>
      </c>
      <c r="B129" s="153" t="s">
        <v>483</v>
      </c>
      <c r="C129" s="346">
        <f>+C130+C131+C132+C133</f>
        <v>0</v>
      </c>
      <c r="D129" s="346">
        <f>+D130+D131+D132+D133</f>
        <v>0</v>
      </c>
      <c r="E129" s="346">
        <f>+E130+E131+E132+E133</f>
        <v>0</v>
      </c>
    </row>
    <row r="130" spans="1:5" ht="12" customHeight="1">
      <c r="A130" s="494" t="s">
        <v>103</v>
      </c>
      <c r="B130" s="9" t="s">
        <v>419</v>
      </c>
      <c r="C130" s="313"/>
      <c r="D130" s="313"/>
      <c r="E130" s="313"/>
    </row>
    <row r="131" spans="1:5" ht="12" customHeight="1">
      <c r="A131" s="494" t="s">
        <v>104</v>
      </c>
      <c r="B131" s="9" t="s">
        <v>420</v>
      </c>
      <c r="C131" s="313"/>
      <c r="D131" s="313"/>
      <c r="E131" s="313"/>
    </row>
    <row r="132" spans="1:5" ht="12" customHeight="1">
      <c r="A132" s="494" t="s">
        <v>322</v>
      </c>
      <c r="B132" s="9" t="s">
        <v>421</v>
      </c>
      <c r="C132" s="313"/>
      <c r="D132" s="313"/>
      <c r="E132" s="313"/>
    </row>
    <row r="133" spans="1:5" s="118" customFormat="1" ht="12" customHeight="1" thickBot="1">
      <c r="A133" s="504" t="s">
        <v>323</v>
      </c>
      <c r="B133" s="7" t="s">
        <v>422</v>
      </c>
      <c r="C133" s="313"/>
      <c r="D133" s="313"/>
      <c r="E133" s="313"/>
    </row>
    <row r="134" spans="1:12" ht="12" customHeight="1" thickBot="1">
      <c r="A134" s="37" t="s">
        <v>25</v>
      </c>
      <c r="B134" s="153" t="s">
        <v>423</v>
      </c>
      <c r="C134" s="352">
        <f>+C135+C136+C137+C138</f>
        <v>0</v>
      </c>
      <c r="D134" s="352">
        <f>+D135+D136+D137+D138</f>
        <v>0</v>
      </c>
      <c r="E134" s="352">
        <f>+E135+E136+E137+E138</f>
        <v>0</v>
      </c>
      <c r="L134" s="295"/>
    </row>
    <row r="135" spans="1:5" ht="12.75">
      <c r="A135" s="494" t="s">
        <v>105</v>
      </c>
      <c r="B135" s="9" t="s">
        <v>424</v>
      </c>
      <c r="C135" s="313"/>
      <c r="D135" s="313"/>
      <c r="E135" s="313"/>
    </row>
    <row r="136" spans="1:5" ht="12" customHeight="1">
      <c r="A136" s="494" t="s">
        <v>106</v>
      </c>
      <c r="B136" s="9" t="s">
        <v>434</v>
      </c>
      <c r="C136" s="313"/>
      <c r="D136" s="313"/>
      <c r="E136" s="313"/>
    </row>
    <row r="137" spans="1:5" s="118" customFormat="1" ht="12" customHeight="1">
      <c r="A137" s="494" t="s">
        <v>335</v>
      </c>
      <c r="B137" s="9" t="s">
        <v>425</v>
      </c>
      <c r="C137" s="313"/>
      <c r="D137" s="313"/>
      <c r="E137" s="313"/>
    </row>
    <row r="138" spans="1:5" s="118" customFormat="1" ht="12" customHeight="1" thickBot="1">
      <c r="A138" s="504" t="s">
        <v>336</v>
      </c>
      <c r="B138" s="7" t="s">
        <v>426</v>
      </c>
      <c r="C138" s="313"/>
      <c r="D138" s="313"/>
      <c r="E138" s="313"/>
    </row>
    <row r="139" spans="1:5" s="118" customFormat="1" ht="12" customHeight="1" thickBot="1">
      <c r="A139" s="37" t="s">
        <v>26</v>
      </c>
      <c r="B139" s="153" t="s">
        <v>427</v>
      </c>
      <c r="C139" s="355">
        <f>+C140+C141+C142+C143</f>
        <v>0</v>
      </c>
      <c r="D139" s="355">
        <f>+D140+D141+D142+D143</f>
        <v>0</v>
      </c>
      <c r="E139" s="355">
        <f>+E140+E141+E142+E143</f>
        <v>0</v>
      </c>
    </row>
    <row r="140" spans="1:5" s="118" customFormat="1" ht="12" customHeight="1">
      <c r="A140" s="494" t="s">
        <v>192</v>
      </c>
      <c r="B140" s="9" t="s">
        <v>428</v>
      </c>
      <c r="C140" s="313"/>
      <c r="D140" s="313"/>
      <c r="E140" s="313"/>
    </row>
    <row r="141" spans="1:5" s="118" customFormat="1" ht="12" customHeight="1">
      <c r="A141" s="494" t="s">
        <v>193</v>
      </c>
      <c r="B141" s="9" t="s">
        <v>429</v>
      </c>
      <c r="C141" s="313"/>
      <c r="D141" s="313"/>
      <c r="E141" s="313"/>
    </row>
    <row r="142" spans="1:5" s="118" customFormat="1" ht="12" customHeight="1">
      <c r="A142" s="494" t="s">
        <v>249</v>
      </c>
      <c r="B142" s="9" t="s">
        <v>430</v>
      </c>
      <c r="C142" s="313"/>
      <c r="D142" s="313"/>
      <c r="E142" s="313"/>
    </row>
    <row r="143" spans="1:5" ht="12.75" customHeight="1" thickBot="1">
      <c r="A143" s="494" t="s">
        <v>338</v>
      </c>
      <c r="B143" s="9" t="s">
        <v>431</v>
      </c>
      <c r="C143" s="313"/>
      <c r="D143" s="313"/>
      <c r="E143" s="313"/>
    </row>
    <row r="144" spans="1:5" ht="12" customHeight="1" thickBot="1">
      <c r="A144" s="37" t="s">
        <v>27</v>
      </c>
      <c r="B144" s="153" t="s">
        <v>432</v>
      </c>
      <c r="C144" s="488">
        <f>+C125+C129+C134+C139</f>
        <v>0</v>
      </c>
      <c r="D144" s="488">
        <f>+D125+D129+D134+D139</f>
        <v>0</v>
      </c>
      <c r="E144" s="488">
        <f>+E125+E129+E134+E139</f>
        <v>0</v>
      </c>
    </row>
    <row r="145" spans="1:5" ht="15" customHeight="1" thickBot="1">
      <c r="A145" s="506" t="s">
        <v>28</v>
      </c>
      <c r="B145" s="438" t="s">
        <v>433</v>
      </c>
      <c r="C145" s="488">
        <f>+C124+C144</f>
        <v>24696</v>
      </c>
      <c r="D145" s="488">
        <f>+D124+D144</f>
        <v>27752</v>
      </c>
      <c r="E145" s="488">
        <f>+E124+E144</f>
        <v>29039</v>
      </c>
    </row>
    <row r="146" spans="1:5" ht="13.5" thickBot="1">
      <c r="A146" s="446"/>
      <c r="B146" s="447"/>
      <c r="C146" s="448"/>
      <c r="D146" s="448"/>
      <c r="E146" s="448"/>
    </row>
    <row r="147" spans="1:5" ht="15" customHeight="1" thickBot="1">
      <c r="A147" s="292" t="s">
        <v>219</v>
      </c>
      <c r="B147" s="293"/>
      <c r="C147" s="150">
        <v>2</v>
      </c>
      <c r="D147" s="150">
        <v>2</v>
      </c>
      <c r="E147" s="150">
        <v>2</v>
      </c>
    </row>
    <row r="148" spans="1:5" ht="14.25" customHeight="1" thickBot="1">
      <c r="A148" s="292" t="s">
        <v>220</v>
      </c>
      <c r="B148" s="293"/>
      <c r="C148" s="150">
        <v>2</v>
      </c>
      <c r="D148" s="150">
        <v>3</v>
      </c>
      <c r="E148" s="150">
        <v>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Layout" zoomScaleSheetLayoutView="85" workbookViewId="0" topLeftCell="A4">
      <selection activeCell="E119" sqref="E119"/>
    </sheetView>
  </sheetViews>
  <sheetFormatPr defaultColWidth="9.00390625" defaultRowHeight="12.75"/>
  <cols>
    <col min="1" max="1" width="19.50390625" style="449" customWidth="1"/>
    <col min="2" max="2" width="63.00390625" style="450" customWidth="1"/>
    <col min="3" max="3" width="12.50390625" style="451" customWidth="1"/>
    <col min="4" max="4" width="13.125" style="451" customWidth="1"/>
    <col min="5" max="5" width="13.50390625" style="451" customWidth="1"/>
    <col min="6" max="16384" width="9.375" style="3" customWidth="1"/>
  </cols>
  <sheetData>
    <row r="1" spans="1:5" s="2" customFormat="1" ht="16.5" customHeight="1" thickBot="1">
      <c r="A1" s="269"/>
      <c r="B1" s="271"/>
      <c r="C1" s="294"/>
      <c r="D1" s="294" t="s">
        <v>595</v>
      </c>
      <c r="E1" s="294" t="s">
        <v>595</v>
      </c>
    </row>
    <row r="2" spans="1:5" s="114" customFormat="1" ht="21" customHeight="1">
      <c r="A2" s="466" t="s">
        <v>68</v>
      </c>
      <c r="B2" s="407" t="s">
        <v>243</v>
      </c>
      <c r="C2" s="409" t="s">
        <v>55</v>
      </c>
      <c r="D2" s="409" t="s">
        <v>55</v>
      </c>
      <c r="E2" s="409" t="s">
        <v>55</v>
      </c>
    </row>
    <row r="3" spans="1:5" s="114" customFormat="1" ht="16.5" thickBot="1">
      <c r="A3" s="272" t="s">
        <v>216</v>
      </c>
      <c r="B3" s="408" t="s">
        <v>543</v>
      </c>
      <c r="C3" s="410">
        <v>2</v>
      </c>
      <c r="D3" s="410">
        <v>2</v>
      </c>
      <c r="E3" s="410">
        <v>2</v>
      </c>
    </row>
    <row r="4" spans="1:5" s="115" customFormat="1" ht="15.75" customHeight="1" thickBot="1">
      <c r="A4" s="273"/>
      <c r="B4" s="273"/>
      <c r="C4" s="274" t="s">
        <v>56</v>
      </c>
      <c r="D4" s="274" t="s">
        <v>56</v>
      </c>
      <c r="E4" s="274" t="s">
        <v>56</v>
      </c>
    </row>
    <row r="5" spans="1:5" ht="34.5" customHeight="1" thickBot="1">
      <c r="A5" s="467" t="s">
        <v>218</v>
      </c>
      <c r="B5" s="275" t="s">
        <v>57</v>
      </c>
      <c r="C5" s="411" t="s">
        <v>58</v>
      </c>
      <c r="D5" s="276" t="s">
        <v>602</v>
      </c>
      <c r="E5" s="276" t="s">
        <v>613</v>
      </c>
    </row>
    <row r="6" spans="1:5" s="76" customFormat="1" ht="12.75" customHeight="1" thickBot="1">
      <c r="A6" s="236">
        <v>1</v>
      </c>
      <c r="B6" s="237">
        <v>2</v>
      </c>
      <c r="C6" s="238">
        <v>3</v>
      </c>
      <c r="D6" s="238">
        <v>3</v>
      </c>
      <c r="E6" s="238">
        <v>3</v>
      </c>
    </row>
    <row r="7" spans="1:5" s="76" customFormat="1" ht="15.75" customHeight="1" thickBot="1">
      <c r="A7" s="277"/>
      <c r="B7" s="278" t="s">
        <v>59</v>
      </c>
      <c r="C7" s="412"/>
      <c r="D7" s="412"/>
      <c r="E7" s="412"/>
    </row>
    <row r="8" spans="1:5" s="76" customFormat="1" ht="12" customHeight="1" thickBot="1">
      <c r="A8" s="37" t="s">
        <v>19</v>
      </c>
      <c r="B8" s="21" t="s">
        <v>278</v>
      </c>
      <c r="C8" s="346">
        <f>+C9+C10+C11+C12+C13+C14</f>
        <v>12147</v>
      </c>
      <c r="D8" s="346">
        <f>+D9+D10+D11+D12+D13+D14</f>
        <v>12324</v>
      </c>
      <c r="E8" s="346">
        <f>+E9+E10+E11+E12+E13+E14</f>
        <v>12441</v>
      </c>
    </row>
    <row r="9" spans="1:5" s="116" customFormat="1" ht="12" customHeight="1">
      <c r="A9" s="494" t="s">
        <v>107</v>
      </c>
      <c r="B9" s="476" t="s">
        <v>279</v>
      </c>
      <c r="C9" s="349">
        <v>7107</v>
      </c>
      <c r="D9" s="349">
        <v>7107</v>
      </c>
      <c r="E9" s="349">
        <v>7107</v>
      </c>
    </row>
    <row r="10" spans="1:5" s="117" customFormat="1" ht="12" customHeight="1">
      <c r="A10" s="495" t="s">
        <v>108</v>
      </c>
      <c r="B10" s="477" t="s">
        <v>280</v>
      </c>
      <c r="C10" s="348"/>
      <c r="D10" s="348"/>
      <c r="E10" s="348"/>
    </row>
    <row r="11" spans="1:5" s="117" customFormat="1" ht="12" customHeight="1">
      <c r="A11" s="495" t="s">
        <v>109</v>
      </c>
      <c r="B11" s="477" t="s">
        <v>281</v>
      </c>
      <c r="C11" s="348">
        <v>4792</v>
      </c>
      <c r="D11" s="348">
        <v>4944</v>
      </c>
      <c r="E11" s="348">
        <v>4792</v>
      </c>
    </row>
    <row r="12" spans="1:5" s="117" customFormat="1" ht="12" customHeight="1">
      <c r="A12" s="495" t="s">
        <v>110</v>
      </c>
      <c r="B12" s="477" t="s">
        <v>282</v>
      </c>
      <c r="C12" s="348">
        <v>238</v>
      </c>
      <c r="D12" s="348">
        <v>238</v>
      </c>
      <c r="E12" s="348">
        <v>238</v>
      </c>
    </row>
    <row r="13" spans="1:5" s="117" customFormat="1" ht="12" customHeight="1">
      <c r="A13" s="495" t="s">
        <v>159</v>
      </c>
      <c r="B13" s="477" t="s">
        <v>283</v>
      </c>
      <c r="C13" s="584">
        <v>10</v>
      </c>
      <c r="D13" s="584">
        <v>35</v>
      </c>
      <c r="E13" s="584">
        <v>35</v>
      </c>
    </row>
    <row r="14" spans="1:5" s="116" customFormat="1" ht="12" customHeight="1" thickBot="1">
      <c r="A14" s="496" t="s">
        <v>111</v>
      </c>
      <c r="B14" s="478" t="s">
        <v>284</v>
      </c>
      <c r="C14" s="525"/>
      <c r="D14" s="525"/>
      <c r="E14" s="525">
        <v>269</v>
      </c>
    </row>
    <row r="15" spans="1:5" s="116" customFormat="1" ht="12" customHeight="1" thickBot="1">
      <c r="A15" s="37" t="s">
        <v>20</v>
      </c>
      <c r="B15" s="341" t="s">
        <v>285</v>
      </c>
      <c r="C15" s="346">
        <f>+C16+C17+C18+C19+C20</f>
        <v>1335</v>
      </c>
      <c r="D15" s="346">
        <f>+D16+D17+D18+D19+D20</f>
        <v>2591</v>
      </c>
      <c r="E15" s="346">
        <f>+E16+E17+E18+E19+E20</f>
        <v>2865</v>
      </c>
    </row>
    <row r="16" spans="1:5" s="116" customFormat="1" ht="12" customHeight="1">
      <c r="A16" s="494" t="s">
        <v>113</v>
      </c>
      <c r="B16" s="476" t="s">
        <v>286</v>
      </c>
      <c r="C16" s="349"/>
      <c r="D16" s="349"/>
      <c r="E16" s="349"/>
    </row>
    <row r="17" spans="1:5" s="116" customFormat="1" ht="12" customHeight="1">
      <c r="A17" s="495" t="s">
        <v>114</v>
      </c>
      <c r="B17" s="477" t="s">
        <v>287</v>
      </c>
      <c r="C17" s="348"/>
      <c r="D17" s="348"/>
      <c r="E17" s="348"/>
    </row>
    <row r="18" spans="1:5" s="116" customFormat="1" ht="12" customHeight="1">
      <c r="A18" s="495" t="s">
        <v>115</v>
      </c>
      <c r="B18" s="477" t="s">
        <v>536</v>
      </c>
      <c r="C18" s="348"/>
      <c r="D18" s="348"/>
      <c r="E18" s="348"/>
    </row>
    <row r="19" spans="1:5" s="116" customFormat="1" ht="12" customHeight="1">
      <c r="A19" s="495" t="s">
        <v>116</v>
      </c>
      <c r="B19" s="477" t="s">
        <v>537</v>
      </c>
      <c r="C19" s="348"/>
      <c r="D19" s="348"/>
      <c r="E19" s="348"/>
    </row>
    <row r="20" spans="1:5" s="116" customFormat="1" ht="12" customHeight="1">
      <c r="A20" s="495" t="s">
        <v>117</v>
      </c>
      <c r="B20" s="477" t="s">
        <v>288</v>
      </c>
      <c r="C20" s="348">
        <v>1335</v>
      </c>
      <c r="D20" s="348">
        <v>2591</v>
      </c>
      <c r="E20" s="348">
        <v>2865</v>
      </c>
    </row>
    <row r="21" spans="1:5" s="117" customFormat="1" ht="12" customHeight="1" thickBot="1">
      <c r="A21" s="496" t="s">
        <v>126</v>
      </c>
      <c r="B21" s="478" t="s">
        <v>289</v>
      </c>
      <c r="C21" s="350"/>
      <c r="D21" s="350"/>
      <c r="E21" s="350"/>
    </row>
    <row r="22" spans="1:5" s="117" customFormat="1" ht="12" customHeight="1" thickBot="1">
      <c r="A22" s="37" t="s">
        <v>21</v>
      </c>
      <c r="B22" s="21" t="s">
        <v>290</v>
      </c>
      <c r="C22" s="346">
        <f>+C23+C24+C25+C26+C27</f>
        <v>0</v>
      </c>
      <c r="D22" s="346">
        <f>+D23+D24+D25+D26+D27</f>
        <v>0</v>
      </c>
      <c r="E22" s="346">
        <f>+E23+E24+E25+E26+E27</f>
        <v>0</v>
      </c>
    </row>
    <row r="23" spans="1:5" s="117" customFormat="1" ht="12" customHeight="1">
      <c r="A23" s="494" t="s">
        <v>96</v>
      </c>
      <c r="B23" s="476" t="s">
        <v>291</v>
      </c>
      <c r="C23" s="349"/>
      <c r="D23" s="349"/>
      <c r="E23" s="349"/>
    </row>
    <row r="24" spans="1:5" s="116" customFormat="1" ht="12" customHeight="1">
      <c r="A24" s="495" t="s">
        <v>97</v>
      </c>
      <c r="B24" s="477" t="s">
        <v>292</v>
      </c>
      <c r="C24" s="348"/>
      <c r="D24" s="348"/>
      <c r="E24" s="348"/>
    </row>
    <row r="25" spans="1:5" s="117" customFormat="1" ht="12" customHeight="1">
      <c r="A25" s="495" t="s">
        <v>98</v>
      </c>
      <c r="B25" s="477" t="s">
        <v>538</v>
      </c>
      <c r="C25" s="348"/>
      <c r="D25" s="348"/>
      <c r="E25" s="348"/>
    </row>
    <row r="26" spans="1:5" s="117" customFormat="1" ht="12" customHeight="1">
      <c r="A26" s="495" t="s">
        <v>99</v>
      </c>
      <c r="B26" s="477" t="s">
        <v>539</v>
      </c>
      <c r="C26" s="348"/>
      <c r="D26" s="348"/>
      <c r="E26" s="348"/>
    </row>
    <row r="27" spans="1:5" s="117" customFormat="1" ht="12" customHeight="1">
      <c r="A27" s="495" t="s">
        <v>182</v>
      </c>
      <c r="B27" s="477" t="s">
        <v>293</v>
      </c>
      <c r="C27" s="348"/>
      <c r="D27" s="348"/>
      <c r="E27" s="348"/>
    </row>
    <row r="28" spans="1:5" s="117" customFormat="1" ht="12" customHeight="1" thickBot="1">
      <c r="A28" s="496" t="s">
        <v>183</v>
      </c>
      <c r="B28" s="478" t="s">
        <v>294</v>
      </c>
      <c r="C28" s="350"/>
      <c r="D28" s="350"/>
      <c r="E28" s="350"/>
    </row>
    <row r="29" spans="1:5" s="117" customFormat="1" ht="12" customHeight="1" thickBot="1">
      <c r="A29" s="37" t="s">
        <v>184</v>
      </c>
      <c r="B29" s="21" t="s">
        <v>295</v>
      </c>
      <c r="C29" s="352">
        <f>+C30+C33+C34+C35</f>
        <v>2354</v>
      </c>
      <c r="D29" s="352">
        <f>+D30+D33+D34+D35</f>
        <v>2354</v>
      </c>
      <c r="E29" s="352">
        <f>+E30+E33+E34+E35</f>
        <v>2354</v>
      </c>
    </row>
    <row r="30" spans="1:5" s="117" customFormat="1" ht="12" customHeight="1">
      <c r="A30" s="494" t="s">
        <v>296</v>
      </c>
      <c r="B30" s="476" t="s">
        <v>302</v>
      </c>
      <c r="C30" s="471">
        <f>+C31+C32</f>
        <v>1954</v>
      </c>
      <c r="D30" s="471">
        <f>+D31+D32</f>
        <v>1954</v>
      </c>
      <c r="E30" s="471">
        <f>+E31+E32</f>
        <v>1954</v>
      </c>
    </row>
    <row r="31" spans="1:5" s="117" customFormat="1" ht="12" customHeight="1">
      <c r="A31" s="495" t="s">
        <v>297</v>
      </c>
      <c r="B31" s="477" t="s">
        <v>303</v>
      </c>
      <c r="C31" s="348">
        <v>1000</v>
      </c>
      <c r="D31" s="348">
        <v>1000</v>
      </c>
      <c r="E31" s="348">
        <v>1000</v>
      </c>
    </row>
    <row r="32" spans="1:5" s="117" customFormat="1" ht="12" customHeight="1">
      <c r="A32" s="495" t="s">
        <v>298</v>
      </c>
      <c r="B32" s="477" t="s">
        <v>304</v>
      </c>
      <c r="C32" s="348">
        <v>954</v>
      </c>
      <c r="D32" s="348">
        <v>954</v>
      </c>
      <c r="E32" s="348">
        <v>954</v>
      </c>
    </row>
    <row r="33" spans="1:5" s="117" customFormat="1" ht="12" customHeight="1">
      <c r="A33" s="495" t="s">
        <v>299</v>
      </c>
      <c r="B33" s="477" t="s">
        <v>305</v>
      </c>
      <c r="C33" s="348">
        <v>330</v>
      </c>
      <c r="D33" s="348">
        <v>330</v>
      </c>
      <c r="E33" s="348">
        <v>330</v>
      </c>
    </row>
    <row r="34" spans="1:5" s="117" customFormat="1" ht="12" customHeight="1">
      <c r="A34" s="495" t="s">
        <v>300</v>
      </c>
      <c r="B34" s="477" t="s">
        <v>306</v>
      </c>
      <c r="C34" s="348">
        <v>40</v>
      </c>
      <c r="D34" s="348">
        <v>40</v>
      </c>
      <c r="E34" s="348">
        <v>40</v>
      </c>
    </row>
    <row r="35" spans="1:5" s="117" customFormat="1" ht="12" customHeight="1" thickBot="1">
      <c r="A35" s="496" t="s">
        <v>301</v>
      </c>
      <c r="B35" s="478" t="s">
        <v>307</v>
      </c>
      <c r="C35" s="350">
        <v>30</v>
      </c>
      <c r="D35" s="350">
        <v>30</v>
      </c>
      <c r="E35" s="350">
        <v>30</v>
      </c>
    </row>
    <row r="36" spans="1:5" s="117" customFormat="1" ht="12" customHeight="1" thickBot="1">
      <c r="A36" s="37" t="s">
        <v>23</v>
      </c>
      <c r="B36" s="21" t="s">
        <v>308</v>
      </c>
      <c r="C36" s="346">
        <f>SUM(C37:C46)</f>
        <v>860</v>
      </c>
      <c r="D36" s="346">
        <f>SUM(D37:D46)</f>
        <v>860</v>
      </c>
      <c r="E36" s="346">
        <f>SUM(E37:E46)</f>
        <v>860</v>
      </c>
    </row>
    <row r="37" spans="1:5" s="117" customFormat="1" ht="12" customHeight="1">
      <c r="A37" s="494" t="s">
        <v>100</v>
      </c>
      <c r="B37" s="476" t="s">
        <v>311</v>
      </c>
      <c r="C37" s="349"/>
      <c r="D37" s="349"/>
      <c r="E37" s="349"/>
    </row>
    <row r="38" spans="1:5" s="117" customFormat="1" ht="12" customHeight="1">
      <c r="A38" s="495" t="s">
        <v>101</v>
      </c>
      <c r="B38" s="477" t="s">
        <v>312</v>
      </c>
      <c r="C38" s="348"/>
      <c r="D38" s="348"/>
      <c r="E38" s="348">
        <v>475</v>
      </c>
    </row>
    <row r="39" spans="1:5" s="117" customFormat="1" ht="12" customHeight="1">
      <c r="A39" s="495" t="s">
        <v>102</v>
      </c>
      <c r="B39" s="477" t="s">
        <v>313</v>
      </c>
      <c r="C39" s="348">
        <v>100</v>
      </c>
      <c r="D39" s="348">
        <v>100</v>
      </c>
      <c r="E39" s="348">
        <v>100</v>
      </c>
    </row>
    <row r="40" spans="1:5" s="117" customFormat="1" ht="12" customHeight="1">
      <c r="A40" s="495" t="s">
        <v>186</v>
      </c>
      <c r="B40" s="477" t="s">
        <v>314</v>
      </c>
      <c r="C40" s="348">
        <v>510</v>
      </c>
      <c r="D40" s="348">
        <v>510</v>
      </c>
      <c r="E40" s="348">
        <v>35</v>
      </c>
    </row>
    <row r="41" spans="1:5" s="117" customFormat="1" ht="12" customHeight="1">
      <c r="A41" s="495" t="s">
        <v>187</v>
      </c>
      <c r="B41" s="477" t="s">
        <v>315</v>
      </c>
      <c r="C41" s="348"/>
      <c r="D41" s="348"/>
      <c r="E41" s="348"/>
    </row>
    <row r="42" spans="1:5" s="117" customFormat="1" ht="12" customHeight="1">
      <c r="A42" s="495" t="s">
        <v>188</v>
      </c>
      <c r="B42" s="477" t="s">
        <v>316</v>
      </c>
      <c r="C42" s="348"/>
      <c r="D42" s="348"/>
      <c r="E42" s="348"/>
    </row>
    <row r="43" spans="1:5" s="117" customFormat="1" ht="12" customHeight="1">
      <c r="A43" s="495" t="s">
        <v>189</v>
      </c>
      <c r="B43" s="477" t="s">
        <v>317</v>
      </c>
      <c r="C43" s="348"/>
      <c r="D43" s="348"/>
      <c r="E43" s="348"/>
    </row>
    <row r="44" spans="1:5" s="117" customFormat="1" ht="12" customHeight="1">
      <c r="A44" s="495" t="s">
        <v>190</v>
      </c>
      <c r="B44" s="477" t="s">
        <v>318</v>
      </c>
      <c r="C44" s="348">
        <v>200</v>
      </c>
      <c r="D44" s="348">
        <v>200</v>
      </c>
      <c r="E44" s="348">
        <v>200</v>
      </c>
    </row>
    <row r="45" spans="1:5" s="117" customFormat="1" ht="12" customHeight="1">
      <c r="A45" s="495" t="s">
        <v>309</v>
      </c>
      <c r="B45" s="477" t="s">
        <v>319</v>
      </c>
      <c r="C45" s="351"/>
      <c r="D45" s="351"/>
      <c r="E45" s="351"/>
    </row>
    <row r="46" spans="1:5" s="117" customFormat="1" ht="12" customHeight="1" thickBot="1">
      <c r="A46" s="496" t="s">
        <v>310</v>
      </c>
      <c r="B46" s="478" t="s">
        <v>320</v>
      </c>
      <c r="C46" s="462">
        <v>50</v>
      </c>
      <c r="D46" s="462">
        <v>50</v>
      </c>
      <c r="E46" s="462">
        <v>50</v>
      </c>
    </row>
    <row r="47" spans="1:5" s="117" customFormat="1" ht="12" customHeight="1" thickBot="1">
      <c r="A47" s="37" t="s">
        <v>24</v>
      </c>
      <c r="B47" s="21" t="s">
        <v>321</v>
      </c>
      <c r="C47" s="346">
        <f>SUM(C48:C52)</f>
        <v>0</v>
      </c>
      <c r="D47" s="346">
        <f>SUM(D48:D52)</f>
        <v>0</v>
      </c>
      <c r="E47" s="346">
        <f>SUM(E48:E52)</f>
        <v>0</v>
      </c>
    </row>
    <row r="48" spans="1:5" s="117" customFormat="1" ht="12" customHeight="1">
      <c r="A48" s="494" t="s">
        <v>103</v>
      </c>
      <c r="B48" s="476" t="s">
        <v>325</v>
      </c>
      <c r="C48" s="526"/>
      <c r="D48" s="526"/>
      <c r="E48" s="526"/>
    </row>
    <row r="49" spans="1:5" s="117" customFormat="1" ht="12" customHeight="1">
      <c r="A49" s="495" t="s">
        <v>104</v>
      </c>
      <c r="B49" s="477" t="s">
        <v>326</v>
      </c>
      <c r="C49" s="351"/>
      <c r="D49" s="351"/>
      <c r="E49" s="351"/>
    </row>
    <row r="50" spans="1:5" s="117" customFormat="1" ht="12" customHeight="1">
      <c r="A50" s="495" t="s">
        <v>322</v>
      </c>
      <c r="B50" s="477" t="s">
        <v>327</v>
      </c>
      <c r="C50" s="351"/>
      <c r="D50" s="351"/>
      <c r="E50" s="351"/>
    </row>
    <row r="51" spans="1:5" s="117" customFormat="1" ht="12" customHeight="1">
      <c r="A51" s="495" t="s">
        <v>323</v>
      </c>
      <c r="B51" s="477" t="s">
        <v>328</v>
      </c>
      <c r="C51" s="351"/>
      <c r="D51" s="351"/>
      <c r="E51" s="351"/>
    </row>
    <row r="52" spans="1:5" s="117" customFormat="1" ht="12" customHeight="1" thickBot="1">
      <c r="A52" s="496" t="s">
        <v>324</v>
      </c>
      <c r="B52" s="478" t="s">
        <v>329</v>
      </c>
      <c r="C52" s="462"/>
      <c r="D52" s="462"/>
      <c r="E52" s="462"/>
    </row>
    <row r="53" spans="1:5" s="117" customFormat="1" ht="12" customHeight="1" thickBot="1">
      <c r="A53" s="37" t="s">
        <v>191</v>
      </c>
      <c r="B53" s="21" t="s">
        <v>330</v>
      </c>
      <c r="C53" s="346">
        <f>SUM(C54:C56)</f>
        <v>0</v>
      </c>
      <c r="D53" s="346">
        <f>SUM(D54:D56)</f>
        <v>0</v>
      </c>
      <c r="E53" s="346">
        <f>SUM(E54:E56)</f>
        <v>152</v>
      </c>
    </row>
    <row r="54" spans="1:5" s="117" customFormat="1" ht="12" customHeight="1">
      <c r="A54" s="494" t="s">
        <v>105</v>
      </c>
      <c r="B54" s="476" t="s">
        <v>331</v>
      </c>
      <c r="C54" s="349"/>
      <c r="D54" s="349"/>
      <c r="E54" s="349"/>
    </row>
    <row r="55" spans="1:5" s="117" customFormat="1" ht="12" customHeight="1">
      <c r="A55" s="495" t="s">
        <v>106</v>
      </c>
      <c r="B55" s="477" t="s">
        <v>540</v>
      </c>
      <c r="C55" s="348"/>
      <c r="D55" s="348"/>
      <c r="E55" s="348"/>
    </row>
    <row r="56" spans="1:5" s="117" customFormat="1" ht="12" customHeight="1">
      <c r="A56" s="495" t="s">
        <v>335</v>
      </c>
      <c r="B56" s="477" t="s">
        <v>333</v>
      </c>
      <c r="C56" s="348"/>
      <c r="D56" s="348"/>
      <c r="E56" s="348">
        <v>152</v>
      </c>
    </row>
    <row r="57" spans="1:5" s="117" customFormat="1" ht="12" customHeight="1" thickBot="1">
      <c r="A57" s="496" t="s">
        <v>336</v>
      </c>
      <c r="B57" s="478" t="s">
        <v>334</v>
      </c>
      <c r="C57" s="350"/>
      <c r="D57" s="350"/>
      <c r="E57" s="350"/>
    </row>
    <row r="58" spans="1:5" s="117" customFormat="1" ht="12" customHeight="1" thickBot="1">
      <c r="A58" s="37" t="s">
        <v>26</v>
      </c>
      <c r="B58" s="341" t="s">
        <v>337</v>
      </c>
      <c r="C58" s="346">
        <f>SUM(C59:C61)</f>
        <v>0</v>
      </c>
      <c r="D58" s="346">
        <f>SUM(D59:D61)</f>
        <v>0</v>
      </c>
      <c r="E58" s="346">
        <f>SUM(E59:E61)</f>
        <v>744</v>
      </c>
    </row>
    <row r="59" spans="1:5" s="117" customFormat="1" ht="12" customHeight="1">
      <c r="A59" s="494" t="s">
        <v>192</v>
      </c>
      <c r="B59" s="476" t="s">
        <v>339</v>
      </c>
      <c r="C59" s="351"/>
      <c r="D59" s="351"/>
      <c r="E59" s="351"/>
    </row>
    <row r="60" spans="1:5" s="117" customFormat="1" ht="12" customHeight="1">
      <c r="A60" s="495" t="s">
        <v>193</v>
      </c>
      <c r="B60" s="477" t="s">
        <v>541</v>
      </c>
      <c r="C60" s="351"/>
      <c r="D60" s="351"/>
      <c r="E60" s="351"/>
    </row>
    <row r="61" spans="1:5" s="117" customFormat="1" ht="12" customHeight="1">
      <c r="A61" s="495" t="s">
        <v>249</v>
      </c>
      <c r="B61" s="477" t="s">
        <v>340</v>
      </c>
      <c r="C61" s="351"/>
      <c r="D61" s="351"/>
      <c r="E61" s="351">
        <v>744</v>
      </c>
    </row>
    <row r="62" spans="1:5" s="117" customFormat="1" ht="12" customHeight="1" thickBot="1">
      <c r="A62" s="496" t="s">
        <v>338</v>
      </c>
      <c r="B62" s="478" t="s">
        <v>341</v>
      </c>
      <c r="C62" s="351"/>
      <c r="D62" s="351"/>
      <c r="E62" s="351"/>
    </row>
    <row r="63" spans="1:5" s="117" customFormat="1" ht="12" customHeight="1" thickBot="1">
      <c r="A63" s="37" t="s">
        <v>27</v>
      </c>
      <c r="B63" s="21" t="s">
        <v>342</v>
      </c>
      <c r="C63" s="352">
        <f>+C8+C15+C22+C29+C36+C47+C53+C58</f>
        <v>16696</v>
      </c>
      <c r="D63" s="352">
        <f>+D8+D15+D22+D29+D36+D47+D53+D58</f>
        <v>18129</v>
      </c>
      <c r="E63" s="352">
        <f>+E8+E15+E22+E29+E36+E47+E53+E58</f>
        <v>19416</v>
      </c>
    </row>
    <row r="64" spans="1:5" s="117" customFormat="1" ht="12" customHeight="1" thickBot="1">
      <c r="A64" s="497" t="s">
        <v>484</v>
      </c>
      <c r="B64" s="341" t="s">
        <v>344</v>
      </c>
      <c r="C64" s="346">
        <f>SUM(C65:C67)</f>
        <v>0</v>
      </c>
      <c r="D64" s="346">
        <f>SUM(D65:D67)</f>
        <v>0</v>
      </c>
      <c r="E64" s="346">
        <f>SUM(E65:E67)</f>
        <v>0</v>
      </c>
    </row>
    <row r="65" spans="1:5" s="117" customFormat="1" ht="12" customHeight="1">
      <c r="A65" s="494" t="s">
        <v>377</v>
      </c>
      <c r="B65" s="476" t="s">
        <v>345</v>
      </c>
      <c r="C65" s="351"/>
      <c r="D65" s="351"/>
      <c r="E65" s="351"/>
    </row>
    <row r="66" spans="1:5" s="117" customFormat="1" ht="12" customHeight="1">
      <c r="A66" s="495" t="s">
        <v>386</v>
      </c>
      <c r="B66" s="477" t="s">
        <v>346</v>
      </c>
      <c r="C66" s="351"/>
      <c r="D66" s="351"/>
      <c r="E66" s="351"/>
    </row>
    <row r="67" spans="1:5" s="117" customFormat="1" ht="12" customHeight="1" thickBot="1">
      <c r="A67" s="496" t="s">
        <v>387</v>
      </c>
      <c r="B67" s="480" t="s">
        <v>347</v>
      </c>
      <c r="C67" s="351"/>
      <c r="D67" s="351"/>
      <c r="E67" s="351"/>
    </row>
    <row r="68" spans="1:5" s="117" customFormat="1" ht="12" customHeight="1" thickBot="1">
      <c r="A68" s="497" t="s">
        <v>348</v>
      </c>
      <c r="B68" s="341" t="s">
        <v>349</v>
      </c>
      <c r="C68" s="346">
        <f>SUM(C69:C72)</f>
        <v>0</v>
      </c>
      <c r="D68" s="346">
        <f>SUM(D69:D72)</f>
        <v>0</v>
      </c>
      <c r="E68" s="346">
        <f>SUM(E69:E72)</f>
        <v>0</v>
      </c>
    </row>
    <row r="69" spans="1:5" s="117" customFormat="1" ht="12" customHeight="1">
      <c r="A69" s="494" t="s">
        <v>160</v>
      </c>
      <c r="B69" s="476" t="s">
        <v>350</v>
      </c>
      <c r="C69" s="351"/>
      <c r="D69" s="351"/>
      <c r="E69" s="351"/>
    </row>
    <row r="70" spans="1:5" s="117" customFormat="1" ht="12" customHeight="1">
      <c r="A70" s="495" t="s">
        <v>161</v>
      </c>
      <c r="B70" s="477" t="s">
        <v>351</v>
      </c>
      <c r="C70" s="351"/>
      <c r="D70" s="351"/>
      <c r="E70" s="351"/>
    </row>
    <row r="71" spans="1:5" s="117" customFormat="1" ht="12" customHeight="1">
      <c r="A71" s="495" t="s">
        <v>378</v>
      </c>
      <c r="B71" s="477" t="s">
        <v>352</v>
      </c>
      <c r="C71" s="351"/>
      <c r="D71" s="351"/>
      <c r="E71" s="351"/>
    </row>
    <row r="72" spans="1:5" s="117" customFormat="1" ht="12" customHeight="1" thickBot="1">
      <c r="A72" s="496" t="s">
        <v>379</v>
      </c>
      <c r="B72" s="478" t="s">
        <v>353</v>
      </c>
      <c r="C72" s="351"/>
      <c r="D72" s="351"/>
      <c r="E72" s="351"/>
    </row>
    <row r="73" spans="1:5" s="117" customFormat="1" ht="12" customHeight="1" thickBot="1">
      <c r="A73" s="497" t="s">
        <v>354</v>
      </c>
      <c r="B73" s="341" t="s">
        <v>355</v>
      </c>
      <c r="C73" s="346">
        <f>SUM(C74:C75)</f>
        <v>8000</v>
      </c>
      <c r="D73" s="346">
        <f>SUM(D74:D75)</f>
        <v>9623</v>
      </c>
      <c r="E73" s="346">
        <f>SUM(E74:E75)</f>
        <v>9623</v>
      </c>
    </row>
    <row r="74" spans="1:5" s="117" customFormat="1" ht="12" customHeight="1">
      <c r="A74" s="494" t="s">
        <v>380</v>
      </c>
      <c r="B74" s="476" t="s">
        <v>356</v>
      </c>
      <c r="C74" s="351">
        <v>8000</v>
      </c>
      <c r="D74" s="351">
        <v>9623</v>
      </c>
      <c r="E74" s="351">
        <v>9623</v>
      </c>
    </row>
    <row r="75" spans="1:5" s="117" customFormat="1" ht="12" customHeight="1" thickBot="1">
      <c r="A75" s="496" t="s">
        <v>381</v>
      </c>
      <c r="B75" s="478" t="s">
        <v>357</v>
      </c>
      <c r="C75" s="351"/>
      <c r="D75" s="351"/>
      <c r="E75" s="351"/>
    </row>
    <row r="76" spans="1:5" s="116" customFormat="1" ht="12" customHeight="1" thickBot="1">
      <c r="A76" s="497" t="s">
        <v>358</v>
      </c>
      <c r="B76" s="341" t="s">
        <v>359</v>
      </c>
      <c r="C76" s="346">
        <f>SUM(C77:C79)</f>
        <v>0</v>
      </c>
      <c r="D76" s="346">
        <f>SUM(D77:D79)</f>
        <v>0</v>
      </c>
      <c r="E76" s="346">
        <f>SUM(E77:E79)</f>
        <v>0</v>
      </c>
    </row>
    <row r="77" spans="1:5" s="117" customFormat="1" ht="12" customHeight="1">
      <c r="A77" s="494" t="s">
        <v>382</v>
      </c>
      <c r="B77" s="476" t="s">
        <v>360</v>
      </c>
      <c r="C77" s="351"/>
      <c r="D77" s="351"/>
      <c r="E77" s="351"/>
    </row>
    <row r="78" spans="1:5" s="117" customFormat="1" ht="12" customHeight="1">
      <c r="A78" s="495" t="s">
        <v>383</v>
      </c>
      <c r="B78" s="477" t="s">
        <v>361</v>
      </c>
      <c r="C78" s="351"/>
      <c r="D78" s="351"/>
      <c r="E78" s="351"/>
    </row>
    <row r="79" spans="1:5" s="117" customFormat="1" ht="12" customHeight="1" thickBot="1">
      <c r="A79" s="496" t="s">
        <v>384</v>
      </c>
      <c r="B79" s="478" t="s">
        <v>362</v>
      </c>
      <c r="C79" s="351"/>
      <c r="D79" s="351"/>
      <c r="E79" s="351"/>
    </row>
    <row r="80" spans="1:5" s="117" customFormat="1" ht="12" customHeight="1" thickBot="1">
      <c r="A80" s="497" t="s">
        <v>363</v>
      </c>
      <c r="B80" s="341" t="s">
        <v>385</v>
      </c>
      <c r="C80" s="346">
        <f>SUM(C81:C84)</f>
        <v>0</v>
      </c>
      <c r="D80" s="346">
        <f>SUM(D81:D84)</f>
        <v>0</v>
      </c>
      <c r="E80" s="346">
        <f>SUM(E81:E84)</f>
        <v>0</v>
      </c>
    </row>
    <row r="81" spans="1:5" s="117" customFormat="1" ht="12" customHeight="1">
      <c r="A81" s="498" t="s">
        <v>364</v>
      </c>
      <c r="B81" s="476" t="s">
        <v>365</v>
      </c>
      <c r="C81" s="351"/>
      <c r="D81" s="351"/>
      <c r="E81" s="351"/>
    </row>
    <row r="82" spans="1:5" s="117" customFormat="1" ht="12" customHeight="1">
      <c r="A82" s="499" t="s">
        <v>366</v>
      </c>
      <c r="B82" s="477" t="s">
        <v>367</v>
      </c>
      <c r="C82" s="351"/>
      <c r="D82" s="351"/>
      <c r="E82" s="351"/>
    </row>
    <row r="83" spans="1:5" s="117" customFormat="1" ht="12" customHeight="1">
      <c r="A83" s="499" t="s">
        <v>368</v>
      </c>
      <c r="B83" s="477" t="s">
        <v>369</v>
      </c>
      <c r="C83" s="351"/>
      <c r="D83" s="351"/>
      <c r="E83" s="351"/>
    </row>
    <row r="84" spans="1:5" s="116" customFormat="1" ht="12" customHeight="1" thickBot="1">
      <c r="A84" s="500" t="s">
        <v>370</v>
      </c>
      <c r="B84" s="478" t="s">
        <v>371</v>
      </c>
      <c r="C84" s="351"/>
      <c r="D84" s="351"/>
      <c r="E84" s="351"/>
    </row>
    <row r="85" spans="1:5" s="116" customFormat="1" ht="12" customHeight="1" thickBot="1">
      <c r="A85" s="497" t="s">
        <v>372</v>
      </c>
      <c r="B85" s="341" t="s">
        <v>373</v>
      </c>
      <c r="C85" s="527"/>
      <c r="D85" s="527"/>
      <c r="E85" s="527"/>
    </row>
    <row r="86" spans="1:5" s="116" customFormat="1" ht="12" customHeight="1" thickBot="1">
      <c r="A86" s="497" t="s">
        <v>374</v>
      </c>
      <c r="B86" s="484" t="s">
        <v>375</v>
      </c>
      <c r="C86" s="352">
        <f>+C64+C68+C73+C76+C80+C85</f>
        <v>8000</v>
      </c>
      <c r="D86" s="352">
        <f>+D64+D68+D73+D76+D80+D85</f>
        <v>9623</v>
      </c>
      <c r="E86" s="352">
        <f>+E64+E68+E73+E76+E80+E85</f>
        <v>9623</v>
      </c>
    </row>
    <row r="87" spans="1:5" s="116" customFormat="1" ht="12" customHeight="1" thickBot="1">
      <c r="A87" s="501" t="s">
        <v>388</v>
      </c>
      <c r="B87" s="486" t="s">
        <v>521</v>
      </c>
      <c r="C87" s="352">
        <f>+C63+C86</f>
        <v>24696</v>
      </c>
      <c r="D87" s="352">
        <f>+D63+D86</f>
        <v>27752</v>
      </c>
      <c r="E87" s="352">
        <f>+E63+E86</f>
        <v>29039</v>
      </c>
    </row>
    <row r="88" spans="1:5" s="117" customFormat="1" ht="15" customHeight="1">
      <c r="A88" s="283"/>
      <c r="B88" s="284"/>
      <c r="C88" s="417"/>
      <c r="D88" s="417"/>
      <c r="E88" s="417"/>
    </row>
    <row r="89" spans="1:5" ht="13.5" thickBot="1">
      <c r="A89" s="502"/>
      <c r="B89" s="286"/>
      <c r="C89" s="418"/>
      <c r="D89" s="418"/>
      <c r="E89" s="418"/>
    </row>
    <row r="90" spans="1:5" s="76" customFormat="1" ht="16.5" customHeight="1" thickBot="1">
      <c r="A90" s="287"/>
      <c r="B90" s="288" t="s">
        <v>61</v>
      </c>
      <c r="C90" s="419"/>
      <c r="D90" s="419"/>
      <c r="E90" s="419"/>
    </row>
    <row r="91" spans="1:5" s="118" customFormat="1" ht="12" customHeight="1" thickBot="1">
      <c r="A91" s="468" t="s">
        <v>19</v>
      </c>
      <c r="B91" s="31" t="s">
        <v>391</v>
      </c>
      <c r="C91" s="345">
        <f>SUM(C92:C96)</f>
        <v>16846</v>
      </c>
      <c r="D91" s="345">
        <f>SUM(D92:D96)</f>
        <v>18487</v>
      </c>
      <c r="E91" s="345">
        <f>SUM(E92:E96)</f>
        <v>20026</v>
      </c>
    </row>
    <row r="92" spans="1:5" ht="12" customHeight="1">
      <c r="A92" s="503" t="s">
        <v>107</v>
      </c>
      <c r="B92" s="10" t="s">
        <v>50</v>
      </c>
      <c r="C92" s="347">
        <v>4550</v>
      </c>
      <c r="D92" s="347">
        <v>5874</v>
      </c>
      <c r="E92" s="347">
        <v>6210</v>
      </c>
    </row>
    <row r="93" spans="1:5" ht="12" customHeight="1">
      <c r="A93" s="495" t="s">
        <v>108</v>
      </c>
      <c r="B93" s="8" t="s">
        <v>194</v>
      </c>
      <c r="C93" s="348">
        <v>1117</v>
      </c>
      <c r="D93" s="348">
        <v>1294</v>
      </c>
      <c r="E93" s="348">
        <v>1345</v>
      </c>
    </row>
    <row r="94" spans="1:5" ht="12" customHeight="1">
      <c r="A94" s="495" t="s">
        <v>109</v>
      </c>
      <c r="B94" s="8" t="s">
        <v>150</v>
      </c>
      <c r="C94" s="350">
        <v>6946</v>
      </c>
      <c r="D94" s="350">
        <v>7086</v>
      </c>
      <c r="E94" s="350">
        <v>8238</v>
      </c>
    </row>
    <row r="95" spans="1:5" ht="12" customHeight="1">
      <c r="A95" s="495" t="s">
        <v>110</v>
      </c>
      <c r="B95" s="11" t="s">
        <v>195</v>
      </c>
      <c r="C95" s="350">
        <v>2599</v>
      </c>
      <c r="D95" s="350">
        <v>2599</v>
      </c>
      <c r="E95" s="350">
        <v>2599</v>
      </c>
    </row>
    <row r="96" spans="1:5" ht="12" customHeight="1">
      <c r="A96" s="495" t="s">
        <v>121</v>
      </c>
      <c r="B96" s="19" t="s">
        <v>196</v>
      </c>
      <c r="C96" s="350">
        <v>1634</v>
      </c>
      <c r="D96" s="350">
        <v>1634</v>
      </c>
      <c r="E96" s="350">
        <v>1634</v>
      </c>
    </row>
    <row r="97" spans="1:5" ht="12" customHeight="1">
      <c r="A97" s="495" t="s">
        <v>111</v>
      </c>
      <c r="B97" s="8" t="s">
        <v>392</v>
      </c>
      <c r="C97" s="350"/>
      <c r="D97" s="350"/>
      <c r="E97" s="350"/>
    </row>
    <row r="98" spans="1:5" ht="12" customHeight="1">
      <c r="A98" s="495" t="s">
        <v>112</v>
      </c>
      <c r="B98" s="172" t="s">
        <v>393</v>
      </c>
      <c r="C98" s="350"/>
      <c r="D98" s="350"/>
      <c r="E98" s="350"/>
    </row>
    <row r="99" spans="1:5" ht="12" customHeight="1">
      <c r="A99" s="495" t="s">
        <v>122</v>
      </c>
      <c r="B99" s="173" t="s">
        <v>394</v>
      </c>
      <c r="C99" s="350"/>
      <c r="D99" s="350"/>
      <c r="E99" s="350"/>
    </row>
    <row r="100" spans="1:5" ht="12" customHeight="1">
      <c r="A100" s="495" t="s">
        <v>123</v>
      </c>
      <c r="B100" s="173" t="s">
        <v>395</v>
      </c>
      <c r="C100" s="350"/>
      <c r="D100" s="350"/>
      <c r="E100" s="350"/>
    </row>
    <row r="101" spans="1:5" ht="12" customHeight="1">
      <c r="A101" s="495" t="s">
        <v>124</v>
      </c>
      <c r="B101" s="172" t="s">
        <v>396</v>
      </c>
      <c r="C101" s="350">
        <v>1134</v>
      </c>
      <c r="D101" s="350">
        <v>1134</v>
      </c>
      <c r="E101" s="350">
        <v>1134</v>
      </c>
    </row>
    <row r="102" spans="1:5" ht="12" customHeight="1">
      <c r="A102" s="495" t="s">
        <v>125</v>
      </c>
      <c r="B102" s="172" t="s">
        <v>397</v>
      </c>
      <c r="C102" s="350"/>
      <c r="D102" s="350"/>
      <c r="E102" s="350"/>
    </row>
    <row r="103" spans="1:5" ht="12" customHeight="1">
      <c r="A103" s="495" t="s">
        <v>127</v>
      </c>
      <c r="B103" s="173" t="s">
        <v>398</v>
      </c>
      <c r="C103" s="350"/>
      <c r="D103" s="350"/>
      <c r="E103" s="350"/>
    </row>
    <row r="104" spans="1:5" ht="12" customHeight="1">
      <c r="A104" s="504" t="s">
        <v>197</v>
      </c>
      <c r="B104" s="174" t="s">
        <v>399</v>
      </c>
      <c r="C104" s="350"/>
      <c r="D104" s="350"/>
      <c r="E104" s="350"/>
    </row>
    <row r="105" spans="1:5" ht="12" customHeight="1">
      <c r="A105" s="495" t="s">
        <v>389</v>
      </c>
      <c r="B105" s="174" t="s">
        <v>400</v>
      </c>
      <c r="C105" s="350"/>
      <c r="D105" s="350"/>
      <c r="E105" s="350"/>
    </row>
    <row r="106" spans="1:5" ht="12" customHeight="1" thickBot="1">
      <c r="A106" s="505" t="s">
        <v>390</v>
      </c>
      <c r="B106" s="175" t="s">
        <v>401</v>
      </c>
      <c r="C106" s="354">
        <v>500</v>
      </c>
      <c r="D106" s="354">
        <v>500</v>
      </c>
      <c r="E106" s="354">
        <v>500</v>
      </c>
    </row>
    <row r="107" spans="1:5" ht="12" customHeight="1" thickBot="1">
      <c r="A107" s="37" t="s">
        <v>20</v>
      </c>
      <c r="B107" s="30" t="s">
        <v>402</v>
      </c>
      <c r="C107" s="346">
        <f>+C108+C110+C112</f>
        <v>7078</v>
      </c>
      <c r="D107" s="346">
        <f>+D108+D110+D112</f>
        <v>7078</v>
      </c>
      <c r="E107" s="346">
        <f>+E108+E110+E112</f>
        <v>6878</v>
      </c>
    </row>
    <row r="108" spans="1:5" ht="12" customHeight="1">
      <c r="A108" s="494" t="s">
        <v>113</v>
      </c>
      <c r="B108" s="8" t="s">
        <v>247</v>
      </c>
      <c r="C108" s="349">
        <v>350</v>
      </c>
      <c r="D108" s="349">
        <v>350</v>
      </c>
      <c r="E108" s="349">
        <v>906</v>
      </c>
    </row>
    <row r="109" spans="1:5" ht="12" customHeight="1">
      <c r="A109" s="494" t="s">
        <v>114</v>
      </c>
      <c r="B109" s="12" t="s">
        <v>406</v>
      </c>
      <c r="C109" s="349"/>
      <c r="D109" s="349"/>
      <c r="E109" s="349"/>
    </row>
    <row r="110" spans="1:5" ht="12" customHeight="1">
      <c r="A110" s="494" t="s">
        <v>115</v>
      </c>
      <c r="B110" s="12" t="s">
        <v>198</v>
      </c>
      <c r="C110" s="348">
        <v>6728</v>
      </c>
      <c r="D110" s="348">
        <v>6728</v>
      </c>
      <c r="E110" s="348">
        <v>5972</v>
      </c>
    </row>
    <row r="111" spans="1:5" ht="12" customHeight="1">
      <c r="A111" s="494" t="s">
        <v>116</v>
      </c>
      <c r="B111" s="12" t="s">
        <v>407</v>
      </c>
      <c r="C111" s="313"/>
      <c r="D111" s="313"/>
      <c r="E111" s="313"/>
    </row>
    <row r="112" spans="1:5" ht="12" customHeight="1">
      <c r="A112" s="494" t="s">
        <v>117</v>
      </c>
      <c r="B112" s="343" t="s">
        <v>250</v>
      </c>
      <c r="C112" s="313"/>
      <c r="D112" s="313"/>
      <c r="E112" s="313"/>
    </row>
    <row r="113" spans="1:5" ht="12" customHeight="1">
      <c r="A113" s="494" t="s">
        <v>126</v>
      </c>
      <c r="B113" s="342" t="s">
        <v>542</v>
      </c>
      <c r="C113" s="313"/>
      <c r="D113" s="313"/>
      <c r="E113" s="313"/>
    </row>
    <row r="114" spans="1:5" ht="12" customHeight="1">
      <c r="A114" s="494" t="s">
        <v>128</v>
      </c>
      <c r="B114" s="472" t="s">
        <v>412</v>
      </c>
      <c r="C114" s="313"/>
      <c r="D114" s="313"/>
      <c r="E114" s="313"/>
    </row>
    <row r="115" spans="1:5" ht="12" customHeight="1">
      <c r="A115" s="494" t="s">
        <v>199</v>
      </c>
      <c r="B115" s="173" t="s">
        <v>395</v>
      </c>
      <c r="C115" s="313"/>
      <c r="D115" s="313"/>
      <c r="E115" s="313"/>
    </row>
    <row r="116" spans="1:5" ht="12" customHeight="1">
      <c r="A116" s="494" t="s">
        <v>200</v>
      </c>
      <c r="B116" s="173" t="s">
        <v>411</v>
      </c>
      <c r="C116" s="313"/>
      <c r="D116" s="313"/>
      <c r="E116" s="313"/>
    </row>
    <row r="117" spans="1:5" ht="12" customHeight="1">
      <c r="A117" s="494" t="s">
        <v>201</v>
      </c>
      <c r="B117" s="173" t="s">
        <v>410</v>
      </c>
      <c r="C117" s="313"/>
      <c r="D117" s="313"/>
      <c r="E117" s="313"/>
    </row>
    <row r="118" spans="1:5" ht="12" customHeight="1">
      <c r="A118" s="494" t="s">
        <v>403</v>
      </c>
      <c r="B118" s="173" t="s">
        <v>398</v>
      </c>
      <c r="C118" s="313"/>
      <c r="D118" s="313"/>
      <c r="E118" s="313"/>
    </row>
    <row r="119" spans="1:5" ht="12" customHeight="1">
      <c r="A119" s="494" t="s">
        <v>404</v>
      </c>
      <c r="B119" s="173" t="s">
        <v>409</v>
      </c>
      <c r="C119" s="313"/>
      <c r="D119" s="313"/>
      <c r="E119" s="313"/>
    </row>
    <row r="120" spans="1:5" ht="12" customHeight="1" thickBot="1">
      <c r="A120" s="504" t="s">
        <v>405</v>
      </c>
      <c r="B120" s="173" t="s">
        <v>408</v>
      </c>
      <c r="C120" s="315"/>
      <c r="D120" s="315"/>
      <c r="E120" s="315"/>
    </row>
    <row r="121" spans="1:5" ht="12" customHeight="1" thickBot="1">
      <c r="A121" s="37" t="s">
        <v>21</v>
      </c>
      <c r="B121" s="153" t="s">
        <v>413</v>
      </c>
      <c r="C121" s="346">
        <f>+C122+C123</f>
        <v>772</v>
      </c>
      <c r="D121" s="346">
        <f>+D122+D123</f>
        <v>2187</v>
      </c>
      <c r="E121" s="346">
        <f>+E122+E123</f>
        <v>2135</v>
      </c>
    </row>
    <row r="122" spans="1:5" ht="12" customHeight="1">
      <c r="A122" s="494" t="s">
        <v>96</v>
      </c>
      <c r="B122" s="9" t="s">
        <v>63</v>
      </c>
      <c r="C122" s="349"/>
      <c r="D122" s="349"/>
      <c r="E122" s="349"/>
    </row>
    <row r="123" spans="1:5" ht="12" customHeight="1" thickBot="1">
      <c r="A123" s="496" t="s">
        <v>97</v>
      </c>
      <c r="B123" s="12" t="s">
        <v>588</v>
      </c>
      <c r="C123" s="350">
        <v>772</v>
      </c>
      <c r="D123" s="350">
        <v>2187</v>
      </c>
      <c r="E123" s="350">
        <v>2135</v>
      </c>
    </row>
    <row r="124" spans="1:5" ht="12" customHeight="1" thickBot="1">
      <c r="A124" s="37" t="s">
        <v>22</v>
      </c>
      <c r="B124" s="153" t="s">
        <v>414</v>
      </c>
      <c r="C124" s="346">
        <f>+C91+C107+C121</f>
        <v>24696</v>
      </c>
      <c r="D124" s="346">
        <f>+D91+D107+D121</f>
        <v>27752</v>
      </c>
      <c r="E124" s="346">
        <f>+E91+E107+E121</f>
        <v>29039</v>
      </c>
    </row>
    <row r="125" spans="1:5" ht="12" customHeight="1" thickBot="1">
      <c r="A125" s="37" t="s">
        <v>23</v>
      </c>
      <c r="B125" s="153" t="s">
        <v>415</v>
      </c>
      <c r="C125" s="346">
        <f>+C126+C127+C128</f>
        <v>0</v>
      </c>
      <c r="D125" s="346">
        <f>+D126+D127+D128</f>
        <v>0</v>
      </c>
      <c r="E125" s="346">
        <f>+E126+E127+E128</f>
        <v>0</v>
      </c>
    </row>
    <row r="126" spans="1:5" s="118" customFormat="1" ht="12" customHeight="1">
      <c r="A126" s="494" t="s">
        <v>100</v>
      </c>
      <c r="B126" s="9" t="s">
        <v>416</v>
      </c>
      <c r="C126" s="313"/>
      <c r="D126" s="313"/>
      <c r="E126" s="313"/>
    </row>
    <row r="127" spans="1:5" ht="12" customHeight="1">
      <c r="A127" s="494" t="s">
        <v>101</v>
      </c>
      <c r="B127" s="9" t="s">
        <v>417</v>
      </c>
      <c r="C127" s="313"/>
      <c r="D127" s="313"/>
      <c r="E127" s="313"/>
    </row>
    <row r="128" spans="1:5" ht="12" customHeight="1" thickBot="1">
      <c r="A128" s="504" t="s">
        <v>102</v>
      </c>
      <c r="B128" s="7" t="s">
        <v>418</v>
      </c>
      <c r="C128" s="313"/>
      <c r="D128" s="313"/>
      <c r="E128" s="313"/>
    </row>
    <row r="129" spans="1:5" ht="12" customHeight="1" thickBot="1">
      <c r="A129" s="37" t="s">
        <v>24</v>
      </c>
      <c r="B129" s="153" t="s">
        <v>483</v>
      </c>
      <c r="C129" s="346">
        <f>+C130+C131+C132+C133</f>
        <v>0</v>
      </c>
      <c r="D129" s="346">
        <f>+D130+D131+D132+D133</f>
        <v>0</v>
      </c>
      <c r="E129" s="346">
        <f>+E130+E131+E132+E133</f>
        <v>0</v>
      </c>
    </row>
    <row r="130" spans="1:5" ht="12" customHeight="1">
      <c r="A130" s="494" t="s">
        <v>103</v>
      </c>
      <c r="B130" s="9" t="s">
        <v>419</v>
      </c>
      <c r="C130" s="313"/>
      <c r="D130" s="313"/>
      <c r="E130" s="313"/>
    </row>
    <row r="131" spans="1:5" ht="12" customHeight="1">
      <c r="A131" s="494" t="s">
        <v>104</v>
      </c>
      <c r="B131" s="9" t="s">
        <v>420</v>
      </c>
      <c r="C131" s="313"/>
      <c r="D131" s="313"/>
      <c r="E131" s="313"/>
    </row>
    <row r="132" spans="1:5" ht="12" customHeight="1">
      <c r="A132" s="494" t="s">
        <v>322</v>
      </c>
      <c r="B132" s="9" t="s">
        <v>421</v>
      </c>
      <c r="C132" s="313"/>
      <c r="D132" s="313"/>
      <c r="E132" s="313"/>
    </row>
    <row r="133" spans="1:5" s="118" customFormat="1" ht="12" customHeight="1" thickBot="1">
      <c r="A133" s="504" t="s">
        <v>323</v>
      </c>
      <c r="B133" s="7" t="s">
        <v>422</v>
      </c>
      <c r="C133" s="313"/>
      <c r="D133" s="313"/>
      <c r="E133" s="313"/>
    </row>
    <row r="134" spans="1:11" ht="12" customHeight="1" thickBot="1">
      <c r="A134" s="37" t="s">
        <v>25</v>
      </c>
      <c r="B134" s="153" t="s">
        <v>423</v>
      </c>
      <c r="C134" s="352">
        <f>+C135+C136+C137+C138</f>
        <v>0</v>
      </c>
      <c r="D134" s="352">
        <f>+D135+D136+D137+D138</f>
        <v>0</v>
      </c>
      <c r="E134" s="352">
        <f>+E135+E136+E137+E138</f>
        <v>0</v>
      </c>
      <c r="K134" s="295"/>
    </row>
    <row r="135" spans="1:5" ht="12.75">
      <c r="A135" s="494" t="s">
        <v>105</v>
      </c>
      <c r="B135" s="9" t="s">
        <v>424</v>
      </c>
      <c r="C135" s="313"/>
      <c r="D135" s="313"/>
      <c r="E135" s="313"/>
    </row>
    <row r="136" spans="1:5" ht="12" customHeight="1">
      <c r="A136" s="494" t="s">
        <v>106</v>
      </c>
      <c r="B136" s="9" t="s">
        <v>434</v>
      </c>
      <c r="C136" s="313"/>
      <c r="D136" s="313"/>
      <c r="E136" s="313"/>
    </row>
    <row r="137" spans="1:5" s="118" customFormat="1" ht="12" customHeight="1">
      <c r="A137" s="494" t="s">
        <v>335</v>
      </c>
      <c r="B137" s="9" t="s">
        <v>425</v>
      </c>
      <c r="C137" s="313"/>
      <c r="D137" s="313"/>
      <c r="E137" s="313"/>
    </row>
    <row r="138" spans="1:5" s="118" customFormat="1" ht="12" customHeight="1" thickBot="1">
      <c r="A138" s="504" t="s">
        <v>336</v>
      </c>
      <c r="B138" s="7" t="s">
        <v>426</v>
      </c>
      <c r="C138" s="313"/>
      <c r="D138" s="313"/>
      <c r="E138" s="313"/>
    </row>
    <row r="139" spans="1:5" s="118" customFormat="1" ht="12" customHeight="1" thickBot="1">
      <c r="A139" s="37" t="s">
        <v>26</v>
      </c>
      <c r="B139" s="153" t="s">
        <v>427</v>
      </c>
      <c r="C139" s="355">
        <f>+C140+C141+C142+C143</f>
        <v>0</v>
      </c>
      <c r="D139" s="355">
        <f>+D140+D141+D142+D143</f>
        <v>0</v>
      </c>
      <c r="E139" s="355">
        <f>+E140+E141+E142+E143</f>
        <v>0</v>
      </c>
    </row>
    <row r="140" spans="1:5" s="118" customFormat="1" ht="12" customHeight="1">
      <c r="A140" s="494" t="s">
        <v>192</v>
      </c>
      <c r="B140" s="9" t="s">
        <v>428</v>
      </c>
      <c r="C140" s="313"/>
      <c r="D140" s="313"/>
      <c r="E140" s="313"/>
    </row>
    <row r="141" spans="1:5" s="118" customFormat="1" ht="12" customHeight="1">
      <c r="A141" s="494" t="s">
        <v>193</v>
      </c>
      <c r="B141" s="9" t="s">
        <v>429</v>
      </c>
      <c r="C141" s="313"/>
      <c r="D141" s="313"/>
      <c r="E141" s="313"/>
    </row>
    <row r="142" spans="1:5" s="118" customFormat="1" ht="12" customHeight="1">
      <c r="A142" s="494" t="s">
        <v>249</v>
      </c>
      <c r="B142" s="9" t="s">
        <v>430</v>
      </c>
      <c r="C142" s="313"/>
      <c r="D142" s="313"/>
      <c r="E142" s="313"/>
    </row>
    <row r="143" spans="1:5" ht="12.75" customHeight="1" thickBot="1">
      <c r="A143" s="494" t="s">
        <v>338</v>
      </c>
      <c r="B143" s="9" t="s">
        <v>431</v>
      </c>
      <c r="C143" s="313"/>
      <c r="D143" s="313"/>
      <c r="E143" s="313"/>
    </row>
    <row r="144" spans="1:5" ht="12" customHeight="1" thickBot="1">
      <c r="A144" s="37" t="s">
        <v>27</v>
      </c>
      <c r="B144" s="153" t="s">
        <v>432</v>
      </c>
      <c r="C144" s="488">
        <f>+C125+C129+C134+C139</f>
        <v>0</v>
      </c>
      <c r="D144" s="488">
        <f>+D125+D129+D134+D139</f>
        <v>0</v>
      </c>
      <c r="E144" s="488">
        <f>+E125+E129+E134+E139</f>
        <v>0</v>
      </c>
    </row>
    <row r="145" spans="1:5" ht="15" customHeight="1" thickBot="1">
      <c r="A145" s="506" t="s">
        <v>28</v>
      </c>
      <c r="B145" s="438" t="s">
        <v>433</v>
      </c>
      <c r="C145" s="488">
        <f>+C124+C144</f>
        <v>24696</v>
      </c>
      <c r="D145" s="488">
        <f>+D124+D144</f>
        <v>27752</v>
      </c>
      <c r="E145" s="488">
        <f>+E124+E144</f>
        <v>29039</v>
      </c>
    </row>
    <row r="146" spans="1:5" ht="13.5" thickBot="1">
      <c r="A146" s="446"/>
      <c r="B146" s="447"/>
      <c r="C146" s="448"/>
      <c r="D146" s="448"/>
      <c r="E146" s="448"/>
    </row>
    <row r="147" spans="1:5" ht="15" customHeight="1" thickBot="1">
      <c r="A147" s="292" t="s">
        <v>219</v>
      </c>
      <c r="B147" s="293"/>
      <c r="C147" s="150">
        <v>2</v>
      </c>
      <c r="D147" s="150">
        <v>2</v>
      </c>
      <c r="E147" s="150">
        <v>2</v>
      </c>
    </row>
    <row r="148" spans="1:5" ht="14.25" customHeight="1" thickBot="1">
      <c r="A148" s="292" t="s">
        <v>220</v>
      </c>
      <c r="B148" s="293"/>
      <c r="C148" s="150">
        <v>2</v>
      </c>
      <c r="D148" s="150">
        <v>3</v>
      </c>
      <c r="E148" s="150">
        <v>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&amp;CPula Község Önkormányzata</oddHeader>
  </headerFooter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G11" sqref="G11"/>
    </sheetView>
  </sheetViews>
  <sheetFormatPr defaultColWidth="9.0039062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69"/>
      <c r="B1" s="271"/>
      <c r="C1" s="294" t="s">
        <v>496</v>
      </c>
    </row>
    <row r="2" spans="1:3" s="114" customFormat="1" ht="21" customHeight="1">
      <c r="A2" s="466" t="s">
        <v>68</v>
      </c>
      <c r="B2" s="407" t="s">
        <v>243</v>
      </c>
      <c r="C2" s="409" t="s">
        <v>55</v>
      </c>
    </row>
    <row r="3" spans="1:3" s="114" customFormat="1" ht="16.5" thickBot="1">
      <c r="A3" s="272" t="s">
        <v>216</v>
      </c>
      <c r="B3" s="408" t="s">
        <v>544</v>
      </c>
      <c r="C3" s="410">
        <v>3</v>
      </c>
    </row>
    <row r="4" spans="1:3" s="115" customFormat="1" ht="15.75" customHeight="1" thickBot="1">
      <c r="A4" s="273"/>
      <c r="B4" s="273"/>
      <c r="C4" s="274" t="s">
        <v>56</v>
      </c>
    </row>
    <row r="5" spans="1:3" ht="13.5" thickBot="1">
      <c r="A5" s="467" t="s">
        <v>218</v>
      </c>
      <c r="B5" s="275" t="s">
        <v>57</v>
      </c>
      <c r="C5" s="411" t="s">
        <v>58</v>
      </c>
    </row>
    <row r="6" spans="1:3" s="76" customFormat="1" ht="12.75" customHeight="1" thickBot="1">
      <c r="A6" s="236">
        <v>1</v>
      </c>
      <c r="B6" s="237">
        <v>2</v>
      </c>
      <c r="C6" s="238">
        <v>3</v>
      </c>
    </row>
    <row r="7" spans="1:3" s="76" customFormat="1" ht="15.75" customHeight="1" thickBot="1">
      <c r="A7" s="277"/>
      <c r="B7" s="278" t="s">
        <v>59</v>
      </c>
      <c r="C7" s="412"/>
    </row>
    <row r="8" spans="1:3" s="76" customFormat="1" ht="12" customHeight="1" thickBot="1">
      <c r="A8" s="37" t="s">
        <v>19</v>
      </c>
      <c r="B8" s="21" t="s">
        <v>278</v>
      </c>
      <c r="C8" s="346">
        <f>+C9+C10+C11+C12+C13+C14</f>
        <v>0</v>
      </c>
    </row>
    <row r="9" spans="1:3" s="116" customFormat="1" ht="12" customHeight="1">
      <c r="A9" s="494" t="s">
        <v>107</v>
      </c>
      <c r="B9" s="476" t="s">
        <v>279</v>
      </c>
      <c r="C9" s="349"/>
    </row>
    <row r="10" spans="1:3" s="117" customFormat="1" ht="12" customHeight="1">
      <c r="A10" s="495" t="s">
        <v>108</v>
      </c>
      <c r="B10" s="477" t="s">
        <v>280</v>
      </c>
      <c r="C10" s="348"/>
    </row>
    <row r="11" spans="1:3" s="117" customFormat="1" ht="12" customHeight="1">
      <c r="A11" s="495" t="s">
        <v>109</v>
      </c>
      <c r="B11" s="477" t="s">
        <v>281</v>
      </c>
      <c r="C11" s="348"/>
    </row>
    <row r="12" spans="1:3" s="117" customFormat="1" ht="12" customHeight="1">
      <c r="A12" s="495" t="s">
        <v>110</v>
      </c>
      <c r="B12" s="477" t="s">
        <v>282</v>
      </c>
      <c r="C12" s="348"/>
    </row>
    <row r="13" spans="1:3" s="117" customFormat="1" ht="12" customHeight="1">
      <c r="A13" s="495" t="s">
        <v>159</v>
      </c>
      <c r="B13" s="477" t="s">
        <v>283</v>
      </c>
      <c r="C13" s="524"/>
    </row>
    <row r="14" spans="1:3" s="116" customFormat="1" ht="12" customHeight="1" thickBot="1">
      <c r="A14" s="496" t="s">
        <v>111</v>
      </c>
      <c r="B14" s="478" t="s">
        <v>284</v>
      </c>
      <c r="C14" s="525"/>
    </row>
    <row r="15" spans="1:3" s="116" customFormat="1" ht="12" customHeight="1" thickBot="1">
      <c r="A15" s="37" t="s">
        <v>20</v>
      </c>
      <c r="B15" s="341" t="s">
        <v>285</v>
      </c>
      <c r="C15" s="346">
        <f>+C16+C17+C18+C19+C20</f>
        <v>0</v>
      </c>
    </row>
    <row r="16" spans="1:3" s="116" customFormat="1" ht="12" customHeight="1">
      <c r="A16" s="494" t="s">
        <v>113</v>
      </c>
      <c r="B16" s="476" t="s">
        <v>286</v>
      </c>
      <c r="C16" s="349"/>
    </row>
    <row r="17" spans="1:3" s="116" customFormat="1" ht="12" customHeight="1">
      <c r="A17" s="495" t="s">
        <v>114</v>
      </c>
      <c r="B17" s="477" t="s">
        <v>287</v>
      </c>
      <c r="C17" s="348"/>
    </row>
    <row r="18" spans="1:3" s="116" customFormat="1" ht="12" customHeight="1">
      <c r="A18" s="495" t="s">
        <v>115</v>
      </c>
      <c r="B18" s="477" t="s">
        <v>536</v>
      </c>
      <c r="C18" s="348"/>
    </row>
    <row r="19" spans="1:3" s="116" customFormat="1" ht="12" customHeight="1">
      <c r="A19" s="495" t="s">
        <v>116</v>
      </c>
      <c r="B19" s="477" t="s">
        <v>537</v>
      </c>
      <c r="C19" s="348"/>
    </row>
    <row r="20" spans="1:3" s="116" customFormat="1" ht="12" customHeight="1">
      <c r="A20" s="495" t="s">
        <v>117</v>
      </c>
      <c r="B20" s="477" t="s">
        <v>288</v>
      </c>
      <c r="C20" s="348"/>
    </row>
    <row r="21" spans="1:3" s="117" customFormat="1" ht="12" customHeight="1" thickBot="1">
      <c r="A21" s="496" t="s">
        <v>126</v>
      </c>
      <c r="B21" s="478" t="s">
        <v>289</v>
      </c>
      <c r="C21" s="350"/>
    </row>
    <row r="22" spans="1:3" s="117" customFormat="1" ht="12" customHeight="1" thickBot="1">
      <c r="A22" s="37" t="s">
        <v>21</v>
      </c>
      <c r="B22" s="21" t="s">
        <v>290</v>
      </c>
      <c r="C22" s="346">
        <f>+C23+C24+C25+C26+C27</f>
        <v>0</v>
      </c>
    </row>
    <row r="23" spans="1:3" s="117" customFormat="1" ht="12" customHeight="1">
      <c r="A23" s="494" t="s">
        <v>96</v>
      </c>
      <c r="B23" s="476" t="s">
        <v>291</v>
      </c>
      <c r="C23" s="349"/>
    </row>
    <row r="24" spans="1:3" s="116" customFormat="1" ht="12" customHeight="1">
      <c r="A24" s="495" t="s">
        <v>97</v>
      </c>
      <c r="B24" s="477" t="s">
        <v>292</v>
      </c>
      <c r="C24" s="348"/>
    </row>
    <row r="25" spans="1:3" s="117" customFormat="1" ht="12" customHeight="1">
      <c r="A25" s="495" t="s">
        <v>98</v>
      </c>
      <c r="B25" s="477" t="s">
        <v>538</v>
      </c>
      <c r="C25" s="348"/>
    </row>
    <row r="26" spans="1:3" s="117" customFormat="1" ht="12" customHeight="1">
      <c r="A26" s="495" t="s">
        <v>99</v>
      </c>
      <c r="B26" s="477" t="s">
        <v>539</v>
      </c>
      <c r="C26" s="348"/>
    </row>
    <row r="27" spans="1:3" s="117" customFormat="1" ht="12" customHeight="1">
      <c r="A27" s="495" t="s">
        <v>182</v>
      </c>
      <c r="B27" s="477" t="s">
        <v>293</v>
      </c>
      <c r="C27" s="348"/>
    </row>
    <row r="28" spans="1:3" s="117" customFormat="1" ht="12" customHeight="1" thickBot="1">
      <c r="A28" s="496" t="s">
        <v>183</v>
      </c>
      <c r="B28" s="478" t="s">
        <v>294</v>
      </c>
      <c r="C28" s="350"/>
    </row>
    <row r="29" spans="1:3" s="117" customFormat="1" ht="12" customHeight="1" thickBot="1">
      <c r="A29" s="37" t="s">
        <v>184</v>
      </c>
      <c r="B29" s="21" t="s">
        <v>295</v>
      </c>
      <c r="C29" s="352">
        <f>+C30+C33+C34+C35</f>
        <v>0</v>
      </c>
    </row>
    <row r="30" spans="1:3" s="117" customFormat="1" ht="12" customHeight="1">
      <c r="A30" s="494" t="s">
        <v>296</v>
      </c>
      <c r="B30" s="476" t="s">
        <v>302</v>
      </c>
      <c r="C30" s="471">
        <f>+C31+C32</f>
        <v>0</v>
      </c>
    </row>
    <row r="31" spans="1:3" s="117" customFormat="1" ht="12" customHeight="1">
      <c r="A31" s="495" t="s">
        <v>297</v>
      </c>
      <c r="B31" s="477" t="s">
        <v>303</v>
      </c>
      <c r="C31" s="348"/>
    </row>
    <row r="32" spans="1:3" s="117" customFormat="1" ht="12" customHeight="1">
      <c r="A32" s="495" t="s">
        <v>298</v>
      </c>
      <c r="B32" s="477" t="s">
        <v>304</v>
      </c>
      <c r="C32" s="348"/>
    </row>
    <row r="33" spans="1:3" s="117" customFormat="1" ht="12" customHeight="1">
      <c r="A33" s="495" t="s">
        <v>299</v>
      </c>
      <c r="B33" s="477" t="s">
        <v>305</v>
      </c>
      <c r="C33" s="348"/>
    </row>
    <row r="34" spans="1:3" s="117" customFormat="1" ht="12" customHeight="1">
      <c r="A34" s="495" t="s">
        <v>300</v>
      </c>
      <c r="B34" s="477" t="s">
        <v>306</v>
      </c>
      <c r="C34" s="348"/>
    </row>
    <row r="35" spans="1:3" s="117" customFormat="1" ht="12" customHeight="1" thickBot="1">
      <c r="A35" s="496" t="s">
        <v>301</v>
      </c>
      <c r="B35" s="478" t="s">
        <v>307</v>
      </c>
      <c r="C35" s="350"/>
    </row>
    <row r="36" spans="1:3" s="117" customFormat="1" ht="12" customHeight="1" thickBot="1">
      <c r="A36" s="37" t="s">
        <v>23</v>
      </c>
      <c r="B36" s="21" t="s">
        <v>308</v>
      </c>
      <c r="C36" s="346">
        <f>SUM(C37:C46)</f>
        <v>0</v>
      </c>
    </row>
    <row r="37" spans="1:3" s="117" customFormat="1" ht="12" customHeight="1">
      <c r="A37" s="494" t="s">
        <v>100</v>
      </c>
      <c r="B37" s="476" t="s">
        <v>311</v>
      </c>
      <c r="C37" s="349"/>
    </row>
    <row r="38" spans="1:3" s="117" customFormat="1" ht="12" customHeight="1">
      <c r="A38" s="495" t="s">
        <v>101</v>
      </c>
      <c r="B38" s="477" t="s">
        <v>312</v>
      </c>
      <c r="C38" s="348"/>
    </row>
    <row r="39" spans="1:3" s="117" customFormat="1" ht="12" customHeight="1">
      <c r="A39" s="495" t="s">
        <v>102</v>
      </c>
      <c r="B39" s="477" t="s">
        <v>313</v>
      </c>
      <c r="C39" s="348"/>
    </row>
    <row r="40" spans="1:3" s="117" customFormat="1" ht="12" customHeight="1">
      <c r="A40" s="495" t="s">
        <v>186</v>
      </c>
      <c r="B40" s="477" t="s">
        <v>314</v>
      </c>
      <c r="C40" s="348"/>
    </row>
    <row r="41" spans="1:3" s="117" customFormat="1" ht="12" customHeight="1">
      <c r="A41" s="495" t="s">
        <v>187</v>
      </c>
      <c r="B41" s="477" t="s">
        <v>315</v>
      </c>
      <c r="C41" s="348"/>
    </row>
    <row r="42" spans="1:3" s="117" customFormat="1" ht="12" customHeight="1">
      <c r="A42" s="495" t="s">
        <v>188</v>
      </c>
      <c r="B42" s="477" t="s">
        <v>316</v>
      </c>
      <c r="C42" s="348"/>
    </row>
    <row r="43" spans="1:3" s="117" customFormat="1" ht="12" customHeight="1">
      <c r="A43" s="495" t="s">
        <v>189</v>
      </c>
      <c r="B43" s="477" t="s">
        <v>317</v>
      </c>
      <c r="C43" s="348"/>
    </row>
    <row r="44" spans="1:3" s="117" customFormat="1" ht="12" customHeight="1">
      <c r="A44" s="495" t="s">
        <v>190</v>
      </c>
      <c r="B44" s="477" t="s">
        <v>318</v>
      </c>
      <c r="C44" s="348"/>
    </row>
    <row r="45" spans="1:3" s="117" customFormat="1" ht="12" customHeight="1">
      <c r="A45" s="495" t="s">
        <v>309</v>
      </c>
      <c r="B45" s="477" t="s">
        <v>319</v>
      </c>
      <c r="C45" s="351"/>
    </row>
    <row r="46" spans="1:3" s="117" customFormat="1" ht="12" customHeight="1" thickBot="1">
      <c r="A46" s="496" t="s">
        <v>310</v>
      </c>
      <c r="B46" s="478" t="s">
        <v>320</v>
      </c>
      <c r="C46" s="462"/>
    </row>
    <row r="47" spans="1:3" s="117" customFormat="1" ht="12" customHeight="1" thickBot="1">
      <c r="A47" s="37" t="s">
        <v>24</v>
      </c>
      <c r="B47" s="21" t="s">
        <v>321</v>
      </c>
      <c r="C47" s="346">
        <f>SUM(C48:C52)</f>
        <v>0</v>
      </c>
    </row>
    <row r="48" spans="1:3" s="117" customFormat="1" ht="12" customHeight="1">
      <c r="A48" s="494" t="s">
        <v>103</v>
      </c>
      <c r="B48" s="476" t="s">
        <v>325</v>
      </c>
      <c r="C48" s="526"/>
    </row>
    <row r="49" spans="1:3" s="117" customFormat="1" ht="12" customHeight="1">
      <c r="A49" s="495" t="s">
        <v>104</v>
      </c>
      <c r="B49" s="477" t="s">
        <v>326</v>
      </c>
      <c r="C49" s="351"/>
    </row>
    <row r="50" spans="1:3" s="117" customFormat="1" ht="12" customHeight="1">
      <c r="A50" s="495" t="s">
        <v>322</v>
      </c>
      <c r="B50" s="477" t="s">
        <v>327</v>
      </c>
      <c r="C50" s="351"/>
    </row>
    <row r="51" spans="1:3" s="117" customFormat="1" ht="12" customHeight="1">
      <c r="A51" s="495" t="s">
        <v>323</v>
      </c>
      <c r="B51" s="477" t="s">
        <v>328</v>
      </c>
      <c r="C51" s="351"/>
    </row>
    <row r="52" spans="1:3" s="117" customFormat="1" ht="12" customHeight="1" thickBot="1">
      <c r="A52" s="496" t="s">
        <v>324</v>
      </c>
      <c r="B52" s="478" t="s">
        <v>329</v>
      </c>
      <c r="C52" s="462"/>
    </row>
    <row r="53" spans="1:3" s="117" customFormat="1" ht="12" customHeight="1" thickBot="1">
      <c r="A53" s="37" t="s">
        <v>191</v>
      </c>
      <c r="B53" s="21" t="s">
        <v>330</v>
      </c>
      <c r="C53" s="346">
        <f>SUM(C54:C56)</f>
        <v>0</v>
      </c>
    </row>
    <row r="54" spans="1:3" s="117" customFormat="1" ht="12" customHeight="1">
      <c r="A54" s="494" t="s">
        <v>105</v>
      </c>
      <c r="B54" s="476" t="s">
        <v>331</v>
      </c>
      <c r="C54" s="349"/>
    </row>
    <row r="55" spans="1:3" s="117" customFormat="1" ht="12" customHeight="1">
      <c r="A55" s="495" t="s">
        <v>106</v>
      </c>
      <c r="B55" s="477" t="s">
        <v>540</v>
      </c>
      <c r="C55" s="348"/>
    </row>
    <row r="56" spans="1:3" s="117" customFormat="1" ht="12" customHeight="1">
      <c r="A56" s="495" t="s">
        <v>335</v>
      </c>
      <c r="B56" s="477" t="s">
        <v>333</v>
      </c>
      <c r="C56" s="348"/>
    </row>
    <row r="57" spans="1:3" s="117" customFormat="1" ht="12" customHeight="1" thickBot="1">
      <c r="A57" s="496" t="s">
        <v>336</v>
      </c>
      <c r="B57" s="478" t="s">
        <v>334</v>
      </c>
      <c r="C57" s="350"/>
    </row>
    <row r="58" spans="1:3" s="117" customFormat="1" ht="12" customHeight="1" thickBot="1">
      <c r="A58" s="37" t="s">
        <v>26</v>
      </c>
      <c r="B58" s="341" t="s">
        <v>337</v>
      </c>
      <c r="C58" s="346">
        <f>SUM(C59:C61)</f>
        <v>0</v>
      </c>
    </row>
    <row r="59" spans="1:3" s="117" customFormat="1" ht="12" customHeight="1">
      <c r="A59" s="494" t="s">
        <v>192</v>
      </c>
      <c r="B59" s="476" t="s">
        <v>339</v>
      </c>
      <c r="C59" s="351"/>
    </row>
    <row r="60" spans="1:3" s="117" customFormat="1" ht="12" customHeight="1">
      <c r="A60" s="495" t="s">
        <v>193</v>
      </c>
      <c r="B60" s="477" t="s">
        <v>541</v>
      </c>
      <c r="C60" s="351"/>
    </row>
    <row r="61" spans="1:3" s="117" customFormat="1" ht="12" customHeight="1">
      <c r="A61" s="495" t="s">
        <v>249</v>
      </c>
      <c r="B61" s="477" t="s">
        <v>340</v>
      </c>
      <c r="C61" s="351"/>
    </row>
    <row r="62" spans="1:3" s="117" customFormat="1" ht="12" customHeight="1" thickBot="1">
      <c r="A62" s="496" t="s">
        <v>338</v>
      </c>
      <c r="B62" s="478" t="s">
        <v>341</v>
      </c>
      <c r="C62" s="351"/>
    </row>
    <row r="63" spans="1:3" s="117" customFormat="1" ht="12" customHeight="1" thickBot="1">
      <c r="A63" s="37" t="s">
        <v>27</v>
      </c>
      <c r="B63" s="21" t="s">
        <v>342</v>
      </c>
      <c r="C63" s="352">
        <f>+C8+C15+C22+C29+C36+C47+C53+C58</f>
        <v>0</v>
      </c>
    </row>
    <row r="64" spans="1:3" s="117" customFormat="1" ht="12" customHeight="1" thickBot="1">
      <c r="A64" s="497" t="s">
        <v>484</v>
      </c>
      <c r="B64" s="341" t="s">
        <v>344</v>
      </c>
      <c r="C64" s="346">
        <f>SUM(C65:C67)</f>
        <v>0</v>
      </c>
    </row>
    <row r="65" spans="1:3" s="117" customFormat="1" ht="12" customHeight="1">
      <c r="A65" s="494" t="s">
        <v>377</v>
      </c>
      <c r="B65" s="476" t="s">
        <v>345</v>
      </c>
      <c r="C65" s="351"/>
    </row>
    <row r="66" spans="1:3" s="117" customFormat="1" ht="12" customHeight="1">
      <c r="A66" s="495" t="s">
        <v>386</v>
      </c>
      <c r="B66" s="477" t="s">
        <v>346</v>
      </c>
      <c r="C66" s="351"/>
    </row>
    <row r="67" spans="1:3" s="117" customFormat="1" ht="12" customHeight="1" thickBot="1">
      <c r="A67" s="496" t="s">
        <v>387</v>
      </c>
      <c r="B67" s="480" t="s">
        <v>347</v>
      </c>
      <c r="C67" s="351"/>
    </row>
    <row r="68" spans="1:3" s="117" customFormat="1" ht="12" customHeight="1" thickBot="1">
      <c r="A68" s="497" t="s">
        <v>348</v>
      </c>
      <c r="B68" s="341" t="s">
        <v>349</v>
      </c>
      <c r="C68" s="346">
        <f>SUM(C69:C72)</f>
        <v>0</v>
      </c>
    </row>
    <row r="69" spans="1:3" s="117" customFormat="1" ht="12" customHeight="1">
      <c r="A69" s="494" t="s">
        <v>160</v>
      </c>
      <c r="B69" s="476" t="s">
        <v>350</v>
      </c>
      <c r="C69" s="351"/>
    </row>
    <row r="70" spans="1:3" s="117" customFormat="1" ht="12" customHeight="1">
      <c r="A70" s="495" t="s">
        <v>161</v>
      </c>
      <c r="B70" s="477" t="s">
        <v>351</v>
      </c>
      <c r="C70" s="351"/>
    </row>
    <row r="71" spans="1:3" s="117" customFormat="1" ht="12" customHeight="1">
      <c r="A71" s="495" t="s">
        <v>378</v>
      </c>
      <c r="B71" s="477" t="s">
        <v>352</v>
      </c>
      <c r="C71" s="351"/>
    </row>
    <row r="72" spans="1:3" s="117" customFormat="1" ht="12" customHeight="1" thickBot="1">
      <c r="A72" s="496" t="s">
        <v>379</v>
      </c>
      <c r="B72" s="478" t="s">
        <v>353</v>
      </c>
      <c r="C72" s="351"/>
    </row>
    <row r="73" spans="1:3" s="117" customFormat="1" ht="12" customHeight="1" thickBot="1">
      <c r="A73" s="497" t="s">
        <v>354</v>
      </c>
      <c r="B73" s="341" t="s">
        <v>355</v>
      </c>
      <c r="C73" s="346">
        <f>SUM(C74:C75)</f>
        <v>0</v>
      </c>
    </row>
    <row r="74" spans="1:3" s="117" customFormat="1" ht="12" customHeight="1">
      <c r="A74" s="494" t="s">
        <v>380</v>
      </c>
      <c r="B74" s="476" t="s">
        <v>356</v>
      </c>
      <c r="C74" s="351"/>
    </row>
    <row r="75" spans="1:3" s="117" customFormat="1" ht="12" customHeight="1" thickBot="1">
      <c r="A75" s="496" t="s">
        <v>381</v>
      </c>
      <c r="B75" s="478" t="s">
        <v>357</v>
      </c>
      <c r="C75" s="351"/>
    </row>
    <row r="76" spans="1:3" s="116" customFormat="1" ht="12" customHeight="1" thickBot="1">
      <c r="A76" s="497" t="s">
        <v>358</v>
      </c>
      <c r="B76" s="341" t="s">
        <v>359</v>
      </c>
      <c r="C76" s="346">
        <f>SUM(C77:C79)</f>
        <v>0</v>
      </c>
    </row>
    <row r="77" spans="1:3" s="117" customFormat="1" ht="12" customHeight="1">
      <c r="A77" s="494" t="s">
        <v>382</v>
      </c>
      <c r="B77" s="476" t="s">
        <v>360</v>
      </c>
      <c r="C77" s="351"/>
    </row>
    <row r="78" spans="1:3" s="117" customFormat="1" ht="12" customHeight="1">
      <c r="A78" s="495" t="s">
        <v>383</v>
      </c>
      <c r="B78" s="477" t="s">
        <v>361</v>
      </c>
      <c r="C78" s="351"/>
    </row>
    <row r="79" spans="1:3" s="117" customFormat="1" ht="12" customHeight="1" thickBot="1">
      <c r="A79" s="496" t="s">
        <v>384</v>
      </c>
      <c r="B79" s="478" t="s">
        <v>362</v>
      </c>
      <c r="C79" s="351"/>
    </row>
    <row r="80" spans="1:3" s="117" customFormat="1" ht="12" customHeight="1" thickBot="1">
      <c r="A80" s="497" t="s">
        <v>363</v>
      </c>
      <c r="B80" s="341" t="s">
        <v>385</v>
      </c>
      <c r="C80" s="346">
        <f>SUM(C81:C84)</f>
        <v>0</v>
      </c>
    </row>
    <row r="81" spans="1:3" s="117" customFormat="1" ht="12" customHeight="1">
      <c r="A81" s="498" t="s">
        <v>364</v>
      </c>
      <c r="B81" s="476" t="s">
        <v>365</v>
      </c>
      <c r="C81" s="351"/>
    </row>
    <row r="82" spans="1:3" s="117" customFormat="1" ht="12" customHeight="1">
      <c r="A82" s="499" t="s">
        <v>366</v>
      </c>
      <c r="B82" s="477" t="s">
        <v>367</v>
      </c>
      <c r="C82" s="351"/>
    </row>
    <row r="83" spans="1:3" s="117" customFormat="1" ht="12" customHeight="1">
      <c r="A83" s="499" t="s">
        <v>368</v>
      </c>
      <c r="B83" s="477" t="s">
        <v>369</v>
      </c>
      <c r="C83" s="351"/>
    </row>
    <row r="84" spans="1:3" s="116" customFormat="1" ht="12" customHeight="1" thickBot="1">
      <c r="A84" s="500" t="s">
        <v>370</v>
      </c>
      <c r="B84" s="478" t="s">
        <v>371</v>
      </c>
      <c r="C84" s="351"/>
    </row>
    <row r="85" spans="1:3" s="116" customFormat="1" ht="12" customHeight="1" thickBot="1">
      <c r="A85" s="497" t="s">
        <v>372</v>
      </c>
      <c r="B85" s="341" t="s">
        <v>373</v>
      </c>
      <c r="C85" s="527"/>
    </row>
    <row r="86" spans="1:3" s="116" customFormat="1" ht="12" customHeight="1" thickBot="1">
      <c r="A86" s="497" t="s">
        <v>374</v>
      </c>
      <c r="B86" s="484" t="s">
        <v>375</v>
      </c>
      <c r="C86" s="352">
        <f>+C64+C68+C73+C76+C80+C85</f>
        <v>0</v>
      </c>
    </row>
    <row r="87" spans="1:3" s="116" customFormat="1" ht="12" customHeight="1" thickBot="1">
      <c r="A87" s="501" t="s">
        <v>388</v>
      </c>
      <c r="B87" s="486" t="s">
        <v>521</v>
      </c>
      <c r="C87" s="352">
        <f>+C63+C86</f>
        <v>0</v>
      </c>
    </row>
    <row r="88" spans="1:3" s="117" customFormat="1" ht="15" customHeight="1">
      <c r="A88" s="283"/>
      <c r="B88" s="284"/>
      <c r="C88" s="417"/>
    </row>
    <row r="89" spans="1:3" ht="13.5" thickBot="1">
      <c r="A89" s="502"/>
      <c r="B89" s="286"/>
      <c r="C89" s="418"/>
    </row>
    <row r="90" spans="1:3" s="76" customFormat="1" ht="16.5" customHeight="1" thickBot="1">
      <c r="A90" s="287"/>
      <c r="B90" s="288" t="s">
        <v>61</v>
      </c>
      <c r="C90" s="419"/>
    </row>
    <row r="91" spans="1:3" s="118" customFormat="1" ht="12" customHeight="1" thickBot="1">
      <c r="A91" s="468" t="s">
        <v>19</v>
      </c>
      <c r="B91" s="31" t="s">
        <v>391</v>
      </c>
      <c r="C91" s="345">
        <f>SUM(C92:C96)</f>
        <v>0</v>
      </c>
    </row>
    <row r="92" spans="1:3" ht="12" customHeight="1">
      <c r="A92" s="503" t="s">
        <v>107</v>
      </c>
      <c r="B92" s="10" t="s">
        <v>50</v>
      </c>
      <c r="C92" s="347"/>
    </row>
    <row r="93" spans="1:3" ht="12" customHeight="1">
      <c r="A93" s="495" t="s">
        <v>108</v>
      </c>
      <c r="B93" s="8" t="s">
        <v>194</v>
      </c>
      <c r="C93" s="348"/>
    </row>
    <row r="94" spans="1:3" ht="12" customHeight="1">
      <c r="A94" s="495" t="s">
        <v>109</v>
      </c>
      <c r="B94" s="8" t="s">
        <v>150</v>
      </c>
      <c r="C94" s="350"/>
    </row>
    <row r="95" spans="1:3" ht="12" customHeight="1">
      <c r="A95" s="495" t="s">
        <v>110</v>
      </c>
      <c r="B95" s="11" t="s">
        <v>195</v>
      </c>
      <c r="C95" s="350"/>
    </row>
    <row r="96" spans="1:3" ht="12" customHeight="1">
      <c r="A96" s="495" t="s">
        <v>121</v>
      </c>
      <c r="B96" s="19" t="s">
        <v>196</v>
      </c>
      <c r="C96" s="350"/>
    </row>
    <row r="97" spans="1:3" ht="12" customHeight="1">
      <c r="A97" s="495" t="s">
        <v>111</v>
      </c>
      <c r="B97" s="8" t="s">
        <v>392</v>
      </c>
      <c r="C97" s="350"/>
    </row>
    <row r="98" spans="1:3" ht="12" customHeight="1">
      <c r="A98" s="495" t="s">
        <v>112</v>
      </c>
      <c r="B98" s="172" t="s">
        <v>393</v>
      </c>
      <c r="C98" s="350"/>
    </row>
    <row r="99" spans="1:3" ht="12" customHeight="1">
      <c r="A99" s="495" t="s">
        <v>122</v>
      </c>
      <c r="B99" s="173" t="s">
        <v>394</v>
      </c>
      <c r="C99" s="350"/>
    </row>
    <row r="100" spans="1:3" ht="12" customHeight="1">
      <c r="A100" s="495" t="s">
        <v>123</v>
      </c>
      <c r="B100" s="173" t="s">
        <v>395</v>
      </c>
      <c r="C100" s="350"/>
    </row>
    <row r="101" spans="1:3" ht="12" customHeight="1">
      <c r="A101" s="495" t="s">
        <v>124</v>
      </c>
      <c r="B101" s="172" t="s">
        <v>396</v>
      </c>
      <c r="C101" s="350"/>
    </row>
    <row r="102" spans="1:3" ht="12" customHeight="1">
      <c r="A102" s="495" t="s">
        <v>125</v>
      </c>
      <c r="B102" s="172" t="s">
        <v>397</v>
      </c>
      <c r="C102" s="350"/>
    </row>
    <row r="103" spans="1:3" ht="12" customHeight="1">
      <c r="A103" s="495" t="s">
        <v>127</v>
      </c>
      <c r="B103" s="173" t="s">
        <v>398</v>
      </c>
      <c r="C103" s="350"/>
    </row>
    <row r="104" spans="1:3" ht="12" customHeight="1">
      <c r="A104" s="504" t="s">
        <v>197</v>
      </c>
      <c r="B104" s="174" t="s">
        <v>399</v>
      </c>
      <c r="C104" s="350"/>
    </row>
    <row r="105" spans="1:3" ht="12" customHeight="1">
      <c r="A105" s="495" t="s">
        <v>389</v>
      </c>
      <c r="B105" s="174" t="s">
        <v>400</v>
      </c>
      <c r="C105" s="350"/>
    </row>
    <row r="106" spans="1:3" ht="12" customHeight="1" thickBot="1">
      <c r="A106" s="505" t="s">
        <v>390</v>
      </c>
      <c r="B106" s="175" t="s">
        <v>401</v>
      </c>
      <c r="C106" s="354"/>
    </row>
    <row r="107" spans="1:3" ht="12" customHeight="1" thickBot="1">
      <c r="A107" s="37" t="s">
        <v>20</v>
      </c>
      <c r="B107" s="30" t="s">
        <v>402</v>
      </c>
      <c r="C107" s="346">
        <f>+C108+C110+C112</f>
        <v>0</v>
      </c>
    </row>
    <row r="108" spans="1:3" ht="12" customHeight="1">
      <c r="A108" s="494" t="s">
        <v>113</v>
      </c>
      <c r="B108" s="8" t="s">
        <v>247</v>
      </c>
      <c r="C108" s="349"/>
    </row>
    <row r="109" spans="1:3" ht="12" customHeight="1">
      <c r="A109" s="494" t="s">
        <v>114</v>
      </c>
      <c r="B109" s="12" t="s">
        <v>406</v>
      </c>
      <c r="C109" s="349"/>
    </row>
    <row r="110" spans="1:3" ht="12" customHeight="1">
      <c r="A110" s="494" t="s">
        <v>115</v>
      </c>
      <c r="B110" s="12" t="s">
        <v>198</v>
      </c>
      <c r="C110" s="348"/>
    </row>
    <row r="111" spans="1:3" ht="12" customHeight="1">
      <c r="A111" s="494" t="s">
        <v>116</v>
      </c>
      <c r="B111" s="12" t="s">
        <v>407</v>
      </c>
      <c r="C111" s="313"/>
    </row>
    <row r="112" spans="1:3" ht="12" customHeight="1">
      <c r="A112" s="494" t="s">
        <v>117</v>
      </c>
      <c r="B112" s="343" t="s">
        <v>250</v>
      </c>
      <c r="C112" s="313"/>
    </row>
    <row r="113" spans="1:3" ht="12" customHeight="1">
      <c r="A113" s="494" t="s">
        <v>126</v>
      </c>
      <c r="B113" s="342" t="s">
        <v>542</v>
      </c>
      <c r="C113" s="313"/>
    </row>
    <row r="114" spans="1:3" ht="12" customHeight="1">
      <c r="A114" s="494" t="s">
        <v>128</v>
      </c>
      <c r="B114" s="472" t="s">
        <v>412</v>
      </c>
      <c r="C114" s="313"/>
    </row>
    <row r="115" spans="1:3" ht="12" customHeight="1">
      <c r="A115" s="494" t="s">
        <v>199</v>
      </c>
      <c r="B115" s="173" t="s">
        <v>395</v>
      </c>
      <c r="C115" s="313"/>
    </row>
    <row r="116" spans="1:3" ht="12" customHeight="1">
      <c r="A116" s="494" t="s">
        <v>200</v>
      </c>
      <c r="B116" s="173" t="s">
        <v>411</v>
      </c>
      <c r="C116" s="313"/>
    </row>
    <row r="117" spans="1:3" ht="12" customHeight="1">
      <c r="A117" s="494" t="s">
        <v>201</v>
      </c>
      <c r="B117" s="173" t="s">
        <v>410</v>
      </c>
      <c r="C117" s="313"/>
    </row>
    <row r="118" spans="1:3" ht="12" customHeight="1">
      <c r="A118" s="494" t="s">
        <v>403</v>
      </c>
      <c r="B118" s="173" t="s">
        <v>398</v>
      </c>
      <c r="C118" s="313"/>
    </row>
    <row r="119" spans="1:3" ht="12" customHeight="1">
      <c r="A119" s="494" t="s">
        <v>404</v>
      </c>
      <c r="B119" s="173" t="s">
        <v>409</v>
      </c>
      <c r="C119" s="313"/>
    </row>
    <row r="120" spans="1:3" ht="12" customHeight="1" thickBot="1">
      <c r="A120" s="504" t="s">
        <v>405</v>
      </c>
      <c r="B120" s="173" t="s">
        <v>408</v>
      </c>
      <c r="C120" s="315"/>
    </row>
    <row r="121" spans="1:3" ht="12" customHeight="1" thickBot="1">
      <c r="A121" s="37" t="s">
        <v>21</v>
      </c>
      <c r="B121" s="153" t="s">
        <v>413</v>
      </c>
      <c r="C121" s="346">
        <f>+C122+C123</f>
        <v>0</v>
      </c>
    </row>
    <row r="122" spans="1:3" ht="12" customHeight="1">
      <c r="A122" s="494" t="s">
        <v>96</v>
      </c>
      <c r="B122" s="9" t="s">
        <v>63</v>
      </c>
      <c r="C122" s="349"/>
    </row>
    <row r="123" spans="1:3" ht="12" customHeight="1" thickBot="1">
      <c r="A123" s="496" t="s">
        <v>97</v>
      </c>
      <c r="B123" s="12" t="s">
        <v>64</v>
      </c>
      <c r="C123" s="350"/>
    </row>
    <row r="124" spans="1:3" ht="12" customHeight="1" thickBot="1">
      <c r="A124" s="37" t="s">
        <v>22</v>
      </c>
      <c r="B124" s="153" t="s">
        <v>414</v>
      </c>
      <c r="C124" s="346">
        <f>+C91+C107+C121</f>
        <v>0</v>
      </c>
    </row>
    <row r="125" spans="1:3" ht="12" customHeight="1" thickBot="1">
      <c r="A125" s="37" t="s">
        <v>23</v>
      </c>
      <c r="B125" s="153" t="s">
        <v>415</v>
      </c>
      <c r="C125" s="346">
        <f>+C126+C127+C128</f>
        <v>0</v>
      </c>
    </row>
    <row r="126" spans="1:3" s="118" customFormat="1" ht="12" customHeight="1">
      <c r="A126" s="494" t="s">
        <v>100</v>
      </c>
      <c r="B126" s="9" t="s">
        <v>416</v>
      </c>
      <c r="C126" s="313"/>
    </row>
    <row r="127" spans="1:3" ht="12" customHeight="1">
      <c r="A127" s="494" t="s">
        <v>101</v>
      </c>
      <c r="B127" s="9" t="s">
        <v>417</v>
      </c>
      <c r="C127" s="313"/>
    </row>
    <row r="128" spans="1:3" ht="12" customHeight="1" thickBot="1">
      <c r="A128" s="504" t="s">
        <v>102</v>
      </c>
      <c r="B128" s="7" t="s">
        <v>418</v>
      </c>
      <c r="C128" s="313"/>
    </row>
    <row r="129" spans="1:3" ht="12" customHeight="1" thickBot="1">
      <c r="A129" s="37" t="s">
        <v>24</v>
      </c>
      <c r="B129" s="153" t="s">
        <v>483</v>
      </c>
      <c r="C129" s="346">
        <f>+C130+C131+C132+C133</f>
        <v>0</v>
      </c>
    </row>
    <row r="130" spans="1:3" ht="12" customHeight="1">
      <c r="A130" s="494" t="s">
        <v>103</v>
      </c>
      <c r="B130" s="9" t="s">
        <v>419</v>
      </c>
      <c r="C130" s="313"/>
    </row>
    <row r="131" spans="1:3" ht="12" customHeight="1">
      <c r="A131" s="494" t="s">
        <v>104</v>
      </c>
      <c r="B131" s="9" t="s">
        <v>420</v>
      </c>
      <c r="C131" s="313"/>
    </row>
    <row r="132" spans="1:3" ht="12" customHeight="1">
      <c r="A132" s="494" t="s">
        <v>322</v>
      </c>
      <c r="B132" s="9" t="s">
        <v>421</v>
      </c>
      <c r="C132" s="313"/>
    </row>
    <row r="133" spans="1:3" s="118" customFormat="1" ht="12" customHeight="1" thickBot="1">
      <c r="A133" s="504" t="s">
        <v>323</v>
      </c>
      <c r="B133" s="7" t="s">
        <v>422</v>
      </c>
      <c r="C133" s="313"/>
    </row>
    <row r="134" spans="1:11" ht="12" customHeight="1" thickBot="1">
      <c r="A134" s="37" t="s">
        <v>25</v>
      </c>
      <c r="B134" s="153" t="s">
        <v>423</v>
      </c>
      <c r="C134" s="352">
        <f>+C135+C136+C137+C138</f>
        <v>0</v>
      </c>
      <c r="K134" s="295"/>
    </row>
    <row r="135" spans="1:3" ht="12.75">
      <c r="A135" s="494" t="s">
        <v>105</v>
      </c>
      <c r="B135" s="9" t="s">
        <v>424</v>
      </c>
      <c r="C135" s="313"/>
    </row>
    <row r="136" spans="1:3" ht="12" customHeight="1">
      <c r="A136" s="494" t="s">
        <v>106</v>
      </c>
      <c r="B136" s="9" t="s">
        <v>434</v>
      </c>
      <c r="C136" s="313"/>
    </row>
    <row r="137" spans="1:3" s="118" customFormat="1" ht="12" customHeight="1">
      <c r="A137" s="494" t="s">
        <v>335</v>
      </c>
      <c r="B137" s="9" t="s">
        <v>425</v>
      </c>
      <c r="C137" s="313"/>
    </row>
    <row r="138" spans="1:3" s="118" customFormat="1" ht="12" customHeight="1" thickBot="1">
      <c r="A138" s="504" t="s">
        <v>336</v>
      </c>
      <c r="B138" s="7" t="s">
        <v>426</v>
      </c>
      <c r="C138" s="313"/>
    </row>
    <row r="139" spans="1:3" s="118" customFormat="1" ht="12" customHeight="1" thickBot="1">
      <c r="A139" s="37" t="s">
        <v>26</v>
      </c>
      <c r="B139" s="153" t="s">
        <v>427</v>
      </c>
      <c r="C139" s="355">
        <f>+C140+C141+C142+C143</f>
        <v>0</v>
      </c>
    </row>
    <row r="140" spans="1:3" s="118" customFormat="1" ht="12" customHeight="1">
      <c r="A140" s="494" t="s">
        <v>192</v>
      </c>
      <c r="B140" s="9" t="s">
        <v>428</v>
      </c>
      <c r="C140" s="313"/>
    </row>
    <row r="141" spans="1:3" s="118" customFormat="1" ht="12" customHeight="1">
      <c r="A141" s="494" t="s">
        <v>193</v>
      </c>
      <c r="B141" s="9" t="s">
        <v>429</v>
      </c>
      <c r="C141" s="313"/>
    </row>
    <row r="142" spans="1:3" s="118" customFormat="1" ht="12" customHeight="1">
      <c r="A142" s="494" t="s">
        <v>249</v>
      </c>
      <c r="B142" s="9" t="s">
        <v>430</v>
      </c>
      <c r="C142" s="313"/>
    </row>
    <row r="143" spans="1:3" ht="12.75" customHeight="1" thickBot="1">
      <c r="A143" s="494" t="s">
        <v>338</v>
      </c>
      <c r="B143" s="9" t="s">
        <v>431</v>
      </c>
      <c r="C143" s="313"/>
    </row>
    <row r="144" spans="1:3" ht="12" customHeight="1" thickBot="1">
      <c r="A144" s="37" t="s">
        <v>27</v>
      </c>
      <c r="B144" s="153" t="s">
        <v>432</v>
      </c>
      <c r="C144" s="488">
        <f>+C125+C129+C134+C139</f>
        <v>0</v>
      </c>
    </row>
    <row r="145" spans="1:3" ht="15" customHeight="1" thickBot="1">
      <c r="A145" s="506" t="s">
        <v>28</v>
      </c>
      <c r="B145" s="438" t="s">
        <v>433</v>
      </c>
      <c r="C145" s="488">
        <f>+C124+C144</f>
        <v>0</v>
      </c>
    </row>
    <row r="146" spans="1:3" ht="13.5" thickBot="1">
      <c r="A146" s="446"/>
      <c r="B146" s="447"/>
      <c r="C146" s="448"/>
    </row>
    <row r="147" spans="1:3" ht="15" customHeight="1" thickBot="1">
      <c r="A147" s="292" t="s">
        <v>219</v>
      </c>
      <c r="B147" s="293"/>
      <c r="C147" s="150"/>
    </row>
    <row r="148" spans="1:3" ht="14.25" customHeight="1" thickBot="1">
      <c r="A148" s="292" t="s">
        <v>220</v>
      </c>
      <c r="B148" s="293"/>
      <c r="C14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H13" sqref="H13"/>
    </sheetView>
  </sheetViews>
  <sheetFormatPr defaultColWidth="9.0039062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69"/>
      <c r="B1" s="271"/>
      <c r="C1" s="294" t="s">
        <v>496</v>
      </c>
    </row>
    <row r="2" spans="1:3" s="114" customFormat="1" ht="21" customHeight="1">
      <c r="A2" s="466" t="s">
        <v>68</v>
      </c>
      <c r="B2" s="407" t="s">
        <v>243</v>
      </c>
      <c r="C2" s="409" t="s">
        <v>55</v>
      </c>
    </row>
    <row r="3" spans="1:3" s="114" customFormat="1" ht="16.5" thickBot="1">
      <c r="A3" s="272" t="s">
        <v>216</v>
      </c>
      <c r="B3" s="408" t="s">
        <v>545</v>
      </c>
      <c r="C3" s="410">
        <v>4</v>
      </c>
    </row>
    <row r="4" spans="1:3" s="115" customFormat="1" ht="15.75" customHeight="1" thickBot="1">
      <c r="A4" s="273"/>
      <c r="B4" s="273"/>
      <c r="C4" s="274" t="s">
        <v>56</v>
      </c>
    </row>
    <row r="5" spans="1:3" ht="13.5" thickBot="1">
      <c r="A5" s="467" t="s">
        <v>218</v>
      </c>
      <c r="B5" s="275" t="s">
        <v>57</v>
      </c>
      <c r="C5" s="411" t="s">
        <v>58</v>
      </c>
    </row>
    <row r="6" spans="1:3" s="76" customFormat="1" ht="12.75" customHeight="1" thickBot="1">
      <c r="A6" s="236">
        <v>1</v>
      </c>
      <c r="B6" s="237">
        <v>2</v>
      </c>
      <c r="C6" s="238">
        <v>3</v>
      </c>
    </row>
    <row r="7" spans="1:3" s="76" customFormat="1" ht="15.75" customHeight="1" thickBot="1">
      <c r="A7" s="277"/>
      <c r="B7" s="278" t="s">
        <v>59</v>
      </c>
      <c r="C7" s="412"/>
    </row>
    <row r="8" spans="1:3" s="76" customFormat="1" ht="12" customHeight="1" thickBot="1">
      <c r="A8" s="37" t="s">
        <v>19</v>
      </c>
      <c r="B8" s="21" t="s">
        <v>278</v>
      </c>
      <c r="C8" s="346">
        <f>+C9+C10+C11+C12+C13+C14</f>
        <v>0</v>
      </c>
    </row>
    <row r="9" spans="1:3" s="116" customFormat="1" ht="12" customHeight="1">
      <c r="A9" s="494" t="s">
        <v>107</v>
      </c>
      <c r="B9" s="476" t="s">
        <v>279</v>
      </c>
      <c r="C9" s="349"/>
    </row>
    <row r="10" spans="1:3" s="117" customFormat="1" ht="12" customHeight="1">
      <c r="A10" s="495" t="s">
        <v>108</v>
      </c>
      <c r="B10" s="477" t="s">
        <v>280</v>
      </c>
      <c r="C10" s="348"/>
    </row>
    <row r="11" spans="1:3" s="117" customFormat="1" ht="12" customHeight="1">
      <c r="A11" s="495" t="s">
        <v>109</v>
      </c>
      <c r="B11" s="477" t="s">
        <v>281</v>
      </c>
      <c r="C11" s="348"/>
    </row>
    <row r="12" spans="1:3" s="117" customFormat="1" ht="12" customHeight="1">
      <c r="A12" s="495" t="s">
        <v>110</v>
      </c>
      <c r="B12" s="477" t="s">
        <v>282</v>
      </c>
      <c r="C12" s="348"/>
    </row>
    <row r="13" spans="1:3" s="117" customFormat="1" ht="12" customHeight="1">
      <c r="A13" s="495" t="s">
        <v>159</v>
      </c>
      <c r="B13" s="477" t="s">
        <v>283</v>
      </c>
      <c r="C13" s="524"/>
    </row>
    <row r="14" spans="1:3" s="116" customFormat="1" ht="12" customHeight="1" thickBot="1">
      <c r="A14" s="496" t="s">
        <v>111</v>
      </c>
      <c r="B14" s="478" t="s">
        <v>284</v>
      </c>
      <c r="C14" s="525"/>
    </row>
    <row r="15" spans="1:3" s="116" customFormat="1" ht="12" customHeight="1" thickBot="1">
      <c r="A15" s="37" t="s">
        <v>20</v>
      </c>
      <c r="B15" s="341" t="s">
        <v>285</v>
      </c>
      <c r="C15" s="346">
        <f>+C16+C17+C18+C19+C20</f>
        <v>0</v>
      </c>
    </row>
    <row r="16" spans="1:3" s="116" customFormat="1" ht="12" customHeight="1">
      <c r="A16" s="494" t="s">
        <v>113</v>
      </c>
      <c r="B16" s="476" t="s">
        <v>286</v>
      </c>
      <c r="C16" s="349"/>
    </row>
    <row r="17" spans="1:3" s="116" customFormat="1" ht="12" customHeight="1">
      <c r="A17" s="495" t="s">
        <v>114</v>
      </c>
      <c r="B17" s="477" t="s">
        <v>287</v>
      </c>
      <c r="C17" s="348"/>
    </row>
    <row r="18" spans="1:3" s="116" customFormat="1" ht="12" customHeight="1">
      <c r="A18" s="495" t="s">
        <v>115</v>
      </c>
      <c r="B18" s="477" t="s">
        <v>536</v>
      </c>
      <c r="C18" s="348"/>
    </row>
    <row r="19" spans="1:3" s="116" customFormat="1" ht="12" customHeight="1">
      <c r="A19" s="495" t="s">
        <v>116</v>
      </c>
      <c r="B19" s="477" t="s">
        <v>537</v>
      </c>
      <c r="C19" s="348"/>
    </row>
    <row r="20" spans="1:3" s="116" customFormat="1" ht="12" customHeight="1">
      <c r="A20" s="495" t="s">
        <v>117</v>
      </c>
      <c r="B20" s="477" t="s">
        <v>288</v>
      </c>
      <c r="C20" s="348"/>
    </row>
    <row r="21" spans="1:3" s="117" customFormat="1" ht="12" customHeight="1" thickBot="1">
      <c r="A21" s="496" t="s">
        <v>126</v>
      </c>
      <c r="B21" s="478" t="s">
        <v>289</v>
      </c>
      <c r="C21" s="350"/>
    </row>
    <row r="22" spans="1:3" s="117" customFormat="1" ht="12" customHeight="1" thickBot="1">
      <c r="A22" s="37" t="s">
        <v>21</v>
      </c>
      <c r="B22" s="21" t="s">
        <v>290</v>
      </c>
      <c r="C22" s="346">
        <f>+C23+C24+C25+C26+C27</f>
        <v>0</v>
      </c>
    </row>
    <row r="23" spans="1:3" s="117" customFormat="1" ht="12" customHeight="1">
      <c r="A23" s="494" t="s">
        <v>96</v>
      </c>
      <c r="B23" s="476" t="s">
        <v>291</v>
      </c>
      <c r="C23" s="349"/>
    </row>
    <row r="24" spans="1:3" s="116" customFormat="1" ht="12" customHeight="1">
      <c r="A24" s="495" t="s">
        <v>97</v>
      </c>
      <c r="B24" s="477" t="s">
        <v>292</v>
      </c>
      <c r="C24" s="348"/>
    </row>
    <row r="25" spans="1:3" s="117" customFormat="1" ht="12" customHeight="1">
      <c r="A25" s="495" t="s">
        <v>98</v>
      </c>
      <c r="B25" s="477" t="s">
        <v>538</v>
      </c>
      <c r="C25" s="348"/>
    </row>
    <row r="26" spans="1:3" s="117" customFormat="1" ht="12" customHeight="1">
      <c r="A26" s="495" t="s">
        <v>99</v>
      </c>
      <c r="B26" s="477" t="s">
        <v>539</v>
      </c>
      <c r="C26" s="348"/>
    </row>
    <row r="27" spans="1:3" s="117" customFormat="1" ht="12" customHeight="1">
      <c r="A27" s="495" t="s">
        <v>182</v>
      </c>
      <c r="B27" s="477" t="s">
        <v>293</v>
      </c>
      <c r="C27" s="348"/>
    </row>
    <row r="28" spans="1:3" s="117" customFormat="1" ht="12" customHeight="1" thickBot="1">
      <c r="A28" s="496" t="s">
        <v>183</v>
      </c>
      <c r="B28" s="478" t="s">
        <v>294</v>
      </c>
      <c r="C28" s="350"/>
    </row>
    <row r="29" spans="1:3" s="117" customFormat="1" ht="12" customHeight="1" thickBot="1">
      <c r="A29" s="37" t="s">
        <v>184</v>
      </c>
      <c r="B29" s="21" t="s">
        <v>295</v>
      </c>
      <c r="C29" s="352">
        <f>+C30+C33+C34+C35</f>
        <v>0</v>
      </c>
    </row>
    <row r="30" spans="1:3" s="117" customFormat="1" ht="12" customHeight="1">
      <c r="A30" s="494" t="s">
        <v>296</v>
      </c>
      <c r="B30" s="476" t="s">
        <v>302</v>
      </c>
      <c r="C30" s="471">
        <f>+C31+C32</f>
        <v>0</v>
      </c>
    </row>
    <row r="31" spans="1:3" s="117" customFormat="1" ht="12" customHeight="1">
      <c r="A31" s="495" t="s">
        <v>297</v>
      </c>
      <c r="B31" s="477" t="s">
        <v>303</v>
      </c>
      <c r="C31" s="348"/>
    </row>
    <row r="32" spans="1:3" s="117" customFormat="1" ht="12" customHeight="1">
      <c r="A32" s="495" t="s">
        <v>298</v>
      </c>
      <c r="B32" s="477" t="s">
        <v>304</v>
      </c>
      <c r="C32" s="348"/>
    </row>
    <row r="33" spans="1:3" s="117" customFormat="1" ht="12" customHeight="1">
      <c r="A33" s="495" t="s">
        <v>299</v>
      </c>
      <c r="B33" s="477" t="s">
        <v>305</v>
      </c>
      <c r="C33" s="348"/>
    </row>
    <row r="34" spans="1:3" s="117" customFormat="1" ht="12" customHeight="1">
      <c r="A34" s="495" t="s">
        <v>300</v>
      </c>
      <c r="B34" s="477" t="s">
        <v>306</v>
      </c>
      <c r="C34" s="348"/>
    </row>
    <row r="35" spans="1:3" s="117" customFormat="1" ht="12" customHeight="1" thickBot="1">
      <c r="A35" s="496" t="s">
        <v>301</v>
      </c>
      <c r="B35" s="478" t="s">
        <v>307</v>
      </c>
      <c r="C35" s="350"/>
    </row>
    <row r="36" spans="1:3" s="117" customFormat="1" ht="12" customHeight="1" thickBot="1">
      <c r="A36" s="37" t="s">
        <v>23</v>
      </c>
      <c r="B36" s="21" t="s">
        <v>308</v>
      </c>
      <c r="C36" s="346">
        <f>SUM(C37:C46)</f>
        <v>0</v>
      </c>
    </row>
    <row r="37" spans="1:3" s="117" customFormat="1" ht="12" customHeight="1">
      <c r="A37" s="494" t="s">
        <v>100</v>
      </c>
      <c r="B37" s="476" t="s">
        <v>311</v>
      </c>
      <c r="C37" s="349"/>
    </row>
    <row r="38" spans="1:3" s="117" customFormat="1" ht="12" customHeight="1">
      <c r="A38" s="495" t="s">
        <v>101</v>
      </c>
      <c r="B38" s="477" t="s">
        <v>312</v>
      </c>
      <c r="C38" s="348"/>
    </row>
    <row r="39" spans="1:3" s="117" customFormat="1" ht="12" customHeight="1">
      <c r="A39" s="495" t="s">
        <v>102</v>
      </c>
      <c r="B39" s="477" t="s">
        <v>313</v>
      </c>
      <c r="C39" s="348"/>
    </row>
    <row r="40" spans="1:3" s="117" customFormat="1" ht="12" customHeight="1">
      <c r="A40" s="495" t="s">
        <v>186</v>
      </c>
      <c r="B40" s="477" t="s">
        <v>314</v>
      </c>
      <c r="C40" s="348"/>
    </row>
    <row r="41" spans="1:3" s="117" customFormat="1" ht="12" customHeight="1">
      <c r="A41" s="495" t="s">
        <v>187</v>
      </c>
      <c r="B41" s="477" t="s">
        <v>315</v>
      </c>
      <c r="C41" s="348"/>
    </row>
    <row r="42" spans="1:3" s="117" customFormat="1" ht="12" customHeight="1">
      <c r="A42" s="495" t="s">
        <v>188</v>
      </c>
      <c r="B42" s="477" t="s">
        <v>316</v>
      </c>
      <c r="C42" s="348"/>
    </row>
    <row r="43" spans="1:3" s="117" customFormat="1" ht="12" customHeight="1">
      <c r="A43" s="495" t="s">
        <v>189</v>
      </c>
      <c r="B43" s="477" t="s">
        <v>317</v>
      </c>
      <c r="C43" s="348"/>
    </row>
    <row r="44" spans="1:3" s="117" customFormat="1" ht="12" customHeight="1">
      <c r="A44" s="495" t="s">
        <v>190</v>
      </c>
      <c r="B44" s="477" t="s">
        <v>318</v>
      </c>
      <c r="C44" s="348"/>
    </row>
    <row r="45" spans="1:3" s="117" customFormat="1" ht="12" customHeight="1">
      <c r="A45" s="495" t="s">
        <v>309</v>
      </c>
      <c r="B45" s="477" t="s">
        <v>319</v>
      </c>
      <c r="C45" s="351"/>
    </row>
    <row r="46" spans="1:3" s="117" customFormat="1" ht="12" customHeight="1" thickBot="1">
      <c r="A46" s="496" t="s">
        <v>310</v>
      </c>
      <c r="B46" s="478" t="s">
        <v>320</v>
      </c>
      <c r="C46" s="462"/>
    </row>
    <row r="47" spans="1:3" s="117" customFormat="1" ht="12" customHeight="1" thickBot="1">
      <c r="A47" s="37" t="s">
        <v>24</v>
      </c>
      <c r="B47" s="21" t="s">
        <v>321</v>
      </c>
      <c r="C47" s="346">
        <f>SUM(C48:C52)</f>
        <v>0</v>
      </c>
    </row>
    <row r="48" spans="1:3" s="117" customFormat="1" ht="12" customHeight="1">
      <c r="A48" s="494" t="s">
        <v>103</v>
      </c>
      <c r="B48" s="476" t="s">
        <v>325</v>
      </c>
      <c r="C48" s="526"/>
    </row>
    <row r="49" spans="1:3" s="117" customFormat="1" ht="12" customHeight="1">
      <c r="A49" s="495" t="s">
        <v>104</v>
      </c>
      <c r="B49" s="477" t="s">
        <v>326</v>
      </c>
      <c r="C49" s="351"/>
    </row>
    <row r="50" spans="1:3" s="117" customFormat="1" ht="12" customHeight="1">
      <c r="A50" s="495" t="s">
        <v>322</v>
      </c>
      <c r="B50" s="477" t="s">
        <v>327</v>
      </c>
      <c r="C50" s="351"/>
    </row>
    <row r="51" spans="1:3" s="117" customFormat="1" ht="12" customHeight="1">
      <c r="A51" s="495" t="s">
        <v>323</v>
      </c>
      <c r="B51" s="477" t="s">
        <v>328</v>
      </c>
      <c r="C51" s="351"/>
    </row>
    <row r="52" spans="1:3" s="117" customFormat="1" ht="12" customHeight="1" thickBot="1">
      <c r="A52" s="496" t="s">
        <v>324</v>
      </c>
      <c r="B52" s="478" t="s">
        <v>329</v>
      </c>
      <c r="C52" s="462"/>
    </row>
    <row r="53" spans="1:3" s="117" customFormat="1" ht="12" customHeight="1" thickBot="1">
      <c r="A53" s="37" t="s">
        <v>191</v>
      </c>
      <c r="B53" s="21" t="s">
        <v>330</v>
      </c>
      <c r="C53" s="346">
        <f>SUM(C54:C56)</f>
        <v>0</v>
      </c>
    </row>
    <row r="54" spans="1:3" s="117" customFormat="1" ht="12" customHeight="1">
      <c r="A54" s="494" t="s">
        <v>105</v>
      </c>
      <c r="B54" s="476" t="s">
        <v>331</v>
      </c>
      <c r="C54" s="349"/>
    </row>
    <row r="55" spans="1:3" s="117" customFormat="1" ht="12" customHeight="1">
      <c r="A55" s="495" t="s">
        <v>106</v>
      </c>
      <c r="B55" s="477" t="s">
        <v>540</v>
      </c>
      <c r="C55" s="348"/>
    </row>
    <row r="56" spans="1:3" s="117" customFormat="1" ht="12" customHeight="1">
      <c r="A56" s="495" t="s">
        <v>335</v>
      </c>
      <c r="B56" s="477" t="s">
        <v>333</v>
      </c>
      <c r="C56" s="348"/>
    </row>
    <row r="57" spans="1:3" s="117" customFormat="1" ht="12" customHeight="1" thickBot="1">
      <c r="A57" s="496" t="s">
        <v>336</v>
      </c>
      <c r="B57" s="478" t="s">
        <v>334</v>
      </c>
      <c r="C57" s="350"/>
    </row>
    <row r="58" spans="1:3" s="117" customFormat="1" ht="12" customHeight="1" thickBot="1">
      <c r="A58" s="37" t="s">
        <v>26</v>
      </c>
      <c r="B58" s="341" t="s">
        <v>337</v>
      </c>
      <c r="C58" s="346">
        <f>SUM(C59:C61)</f>
        <v>0</v>
      </c>
    </row>
    <row r="59" spans="1:3" s="117" customFormat="1" ht="12" customHeight="1">
      <c r="A59" s="494" t="s">
        <v>192</v>
      </c>
      <c r="B59" s="476" t="s">
        <v>339</v>
      </c>
      <c r="C59" s="351"/>
    </row>
    <row r="60" spans="1:3" s="117" customFormat="1" ht="12" customHeight="1">
      <c r="A60" s="495" t="s">
        <v>193</v>
      </c>
      <c r="B60" s="477" t="s">
        <v>541</v>
      </c>
      <c r="C60" s="351"/>
    </row>
    <row r="61" spans="1:3" s="117" customFormat="1" ht="12" customHeight="1">
      <c r="A61" s="495" t="s">
        <v>249</v>
      </c>
      <c r="B61" s="477" t="s">
        <v>340</v>
      </c>
      <c r="C61" s="351"/>
    </row>
    <row r="62" spans="1:3" s="117" customFormat="1" ht="12" customHeight="1" thickBot="1">
      <c r="A62" s="496" t="s">
        <v>338</v>
      </c>
      <c r="B62" s="478" t="s">
        <v>341</v>
      </c>
      <c r="C62" s="351"/>
    </row>
    <row r="63" spans="1:3" s="117" customFormat="1" ht="12" customHeight="1" thickBot="1">
      <c r="A63" s="37" t="s">
        <v>27</v>
      </c>
      <c r="B63" s="21" t="s">
        <v>342</v>
      </c>
      <c r="C63" s="352">
        <f>+C8+C15+C22+C29+C36+C47+C53+C58</f>
        <v>0</v>
      </c>
    </row>
    <row r="64" spans="1:3" s="117" customFormat="1" ht="12" customHeight="1" thickBot="1">
      <c r="A64" s="497" t="s">
        <v>484</v>
      </c>
      <c r="B64" s="341" t="s">
        <v>344</v>
      </c>
      <c r="C64" s="346">
        <f>SUM(C65:C67)</f>
        <v>0</v>
      </c>
    </row>
    <row r="65" spans="1:3" s="117" customFormat="1" ht="12" customHeight="1">
      <c r="A65" s="494" t="s">
        <v>377</v>
      </c>
      <c r="B65" s="476" t="s">
        <v>345</v>
      </c>
      <c r="C65" s="351"/>
    </row>
    <row r="66" spans="1:3" s="117" customFormat="1" ht="12" customHeight="1">
      <c r="A66" s="495" t="s">
        <v>386</v>
      </c>
      <c r="B66" s="477" t="s">
        <v>346</v>
      </c>
      <c r="C66" s="351"/>
    </row>
    <row r="67" spans="1:3" s="117" customFormat="1" ht="12" customHeight="1" thickBot="1">
      <c r="A67" s="496" t="s">
        <v>387</v>
      </c>
      <c r="B67" s="480" t="s">
        <v>347</v>
      </c>
      <c r="C67" s="351"/>
    </row>
    <row r="68" spans="1:3" s="117" customFormat="1" ht="12" customHeight="1" thickBot="1">
      <c r="A68" s="497" t="s">
        <v>348</v>
      </c>
      <c r="B68" s="341" t="s">
        <v>349</v>
      </c>
      <c r="C68" s="346">
        <f>SUM(C69:C72)</f>
        <v>0</v>
      </c>
    </row>
    <row r="69" spans="1:3" s="117" customFormat="1" ht="12" customHeight="1">
      <c r="A69" s="494" t="s">
        <v>160</v>
      </c>
      <c r="B69" s="476" t="s">
        <v>350</v>
      </c>
      <c r="C69" s="351"/>
    </row>
    <row r="70" spans="1:3" s="117" customFormat="1" ht="12" customHeight="1">
      <c r="A70" s="495" t="s">
        <v>161</v>
      </c>
      <c r="B70" s="477" t="s">
        <v>351</v>
      </c>
      <c r="C70" s="351"/>
    </row>
    <row r="71" spans="1:3" s="117" customFormat="1" ht="12" customHeight="1">
      <c r="A71" s="495" t="s">
        <v>378</v>
      </c>
      <c r="B71" s="477" t="s">
        <v>352</v>
      </c>
      <c r="C71" s="351"/>
    </row>
    <row r="72" spans="1:3" s="117" customFormat="1" ht="12" customHeight="1" thickBot="1">
      <c r="A72" s="496" t="s">
        <v>379</v>
      </c>
      <c r="B72" s="478" t="s">
        <v>353</v>
      </c>
      <c r="C72" s="351"/>
    </row>
    <row r="73" spans="1:3" s="117" customFormat="1" ht="12" customHeight="1" thickBot="1">
      <c r="A73" s="497" t="s">
        <v>354</v>
      </c>
      <c r="B73" s="341" t="s">
        <v>355</v>
      </c>
      <c r="C73" s="346">
        <f>SUM(C74:C75)</f>
        <v>0</v>
      </c>
    </row>
    <row r="74" spans="1:3" s="117" customFormat="1" ht="12" customHeight="1">
      <c r="A74" s="494" t="s">
        <v>380</v>
      </c>
      <c r="B74" s="476" t="s">
        <v>356</v>
      </c>
      <c r="C74" s="351"/>
    </row>
    <row r="75" spans="1:3" s="117" customFormat="1" ht="12" customHeight="1" thickBot="1">
      <c r="A75" s="496" t="s">
        <v>381</v>
      </c>
      <c r="B75" s="478" t="s">
        <v>357</v>
      </c>
      <c r="C75" s="351"/>
    </row>
    <row r="76" spans="1:3" s="116" customFormat="1" ht="12" customHeight="1" thickBot="1">
      <c r="A76" s="497" t="s">
        <v>358</v>
      </c>
      <c r="B76" s="341" t="s">
        <v>359</v>
      </c>
      <c r="C76" s="346">
        <f>SUM(C77:C79)</f>
        <v>0</v>
      </c>
    </row>
    <row r="77" spans="1:3" s="117" customFormat="1" ht="12" customHeight="1">
      <c r="A77" s="494" t="s">
        <v>382</v>
      </c>
      <c r="B77" s="476" t="s">
        <v>360</v>
      </c>
      <c r="C77" s="351"/>
    </row>
    <row r="78" spans="1:3" s="117" customFormat="1" ht="12" customHeight="1">
      <c r="A78" s="495" t="s">
        <v>383</v>
      </c>
      <c r="B78" s="477" t="s">
        <v>361</v>
      </c>
      <c r="C78" s="351"/>
    </row>
    <row r="79" spans="1:3" s="117" customFormat="1" ht="12" customHeight="1" thickBot="1">
      <c r="A79" s="496" t="s">
        <v>384</v>
      </c>
      <c r="B79" s="478" t="s">
        <v>362</v>
      </c>
      <c r="C79" s="351"/>
    </row>
    <row r="80" spans="1:3" s="117" customFormat="1" ht="12" customHeight="1" thickBot="1">
      <c r="A80" s="497" t="s">
        <v>363</v>
      </c>
      <c r="B80" s="341" t="s">
        <v>385</v>
      </c>
      <c r="C80" s="346">
        <f>SUM(C81:C84)</f>
        <v>0</v>
      </c>
    </row>
    <row r="81" spans="1:3" s="117" customFormat="1" ht="12" customHeight="1">
      <c r="A81" s="498" t="s">
        <v>364</v>
      </c>
      <c r="B81" s="476" t="s">
        <v>365</v>
      </c>
      <c r="C81" s="351"/>
    </row>
    <row r="82" spans="1:3" s="117" customFormat="1" ht="12" customHeight="1">
      <c r="A82" s="499" t="s">
        <v>366</v>
      </c>
      <c r="B82" s="477" t="s">
        <v>367</v>
      </c>
      <c r="C82" s="351"/>
    </row>
    <row r="83" spans="1:3" s="117" customFormat="1" ht="12" customHeight="1">
      <c r="A83" s="499" t="s">
        <v>368</v>
      </c>
      <c r="B83" s="477" t="s">
        <v>369</v>
      </c>
      <c r="C83" s="351"/>
    </row>
    <row r="84" spans="1:3" s="116" customFormat="1" ht="12" customHeight="1" thickBot="1">
      <c r="A84" s="500" t="s">
        <v>370</v>
      </c>
      <c r="B84" s="478" t="s">
        <v>371</v>
      </c>
      <c r="C84" s="351"/>
    </row>
    <row r="85" spans="1:3" s="116" customFormat="1" ht="12" customHeight="1" thickBot="1">
      <c r="A85" s="497" t="s">
        <v>372</v>
      </c>
      <c r="B85" s="341" t="s">
        <v>373</v>
      </c>
      <c r="C85" s="527"/>
    </row>
    <row r="86" spans="1:3" s="116" customFormat="1" ht="12" customHeight="1" thickBot="1">
      <c r="A86" s="497" t="s">
        <v>374</v>
      </c>
      <c r="B86" s="484" t="s">
        <v>375</v>
      </c>
      <c r="C86" s="352">
        <f>+C64+C68+C73+C76+C80+C85</f>
        <v>0</v>
      </c>
    </row>
    <row r="87" spans="1:3" s="116" customFormat="1" ht="12" customHeight="1" thickBot="1">
      <c r="A87" s="501" t="s">
        <v>388</v>
      </c>
      <c r="B87" s="486" t="s">
        <v>521</v>
      </c>
      <c r="C87" s="352">
        <f>+C63+C86</f>
        <v>0</v>
      </c>
    </row>
    <row r="88" spans="1:3" s="117" customFormat="1" ht="15" customHeight="1">
      <c r="A88" s="283"/>
      <c r="B88" s="284"/>
      <c r="C88" s="417"/>
    </row>
    <row r="89" spans="1:3" ht="13.5" thickBot="1">
      <c r="A89" s="502"/>
      <c r="B89" s="286"/>
      <c r="C89" s="418"/>
    </row>
    <row r="90" spans="1:3" s="76" customFormat="1" ht="16.5" customHeight="1" thickBot="1">
      <c r="A90" s="287"/>
      <c r="B90" s="288" t="s">
        <v>61</v>
      </c>
      <c r="C90" s="419"/>
    </row>
    <row r="91" spans="1:3" s="118" customFormat="1" ht="12" customHeight="1" thickBot="1">
      <c r="A91" s="468" t="s">
        <v>19</v>
      </c>
      <c r="B91" s="31" t="s">
        <v>391</v>
      </c>
      <c r="C91" s="345">
        <f>SUM(C92:C96)</f>
        <v>0</v>
      </c>
    </row>
    <row r="92" spans="1:3" ht="12" customHeight="1">
      <c r="A92" s="503" t="s">
        <v>107</v>
      </c>
      <c r="B92" s="10" t="s">
        <v>50</v>
      </c>
      <c r="C92" s="347"/>
    </row>
    <row r="93" spans="1:3" ht="12" customHeight="1">
      <c r="A93" s="495" t="s">
        <v>108</v>
      </c>
      <c r="B93" s="8" t="s">
        <v>194</v>
      </c>
      <c r="C93" s="348"/>
    </row>
    <row r="94" spans="1:3" ht="12" customHeight="1">
      <c r="A94" s="495" t="s">
        <v>109</v>
      </c>
      <c r="B94" s="8" t="s">
        <v>150</v>
      </c>
      <c r="C94" s="350"/>
    </row>
    <row r="95" spans="1:3" ht="12" customHeight="1">
      <c r="A95" s="495" t="s">
        <v>110</v>
      </c>
      <c r="B95" s="11" t="s">
        <v>195</v>
      </c>
      <c r="C95" s="350"/>
    </row>
    <row r="96" spans="1:3" ht="12" customHeight="1">
      <c r="A96" s="495" t="s">
        <v>121</v>
      </c>
      <c r="B96" s="19" t="s">
        <v>196</v>
      </c>
      <c r="C96" s="350"/>
    </row>
    <row r="97" spans="1:3" ht="12" customHeight="1">
      <c r="A97" s="495" t="s">
        <v>111</v>
      </c>
      <c r="B97" s="8" t="s">
        <v>392</v>
      </c>
      <c r="C97" s="350"/>
    </row>
    <row r="98" spans="1:3" ht="12" customHeight="1">
      <c r="A98" s="495" t="s">
        <v>112</v>
      </c>
      <c r="B98" s="172" t="s">
        <v>393</v>
      </c>
      <c r="C98" s="350"/>
    </row>
    <row r="99" spans="1:3" ht="12" customHeight="1">
      <c r="A99" s="495" t="s">
        <v>122</v>
      </c>
      <c r="B99" s="173" t="s">
        <v>394</v>
      </c>
      <c r="C99" s="350"/>
    </row>
    <row r="100" spans="1:3" ht="12" customHeight="1">
      <c r="A100" s="495" t="s">
        <v>123</v>
      </c>
      <c r="B100" s="173" t="s">
        <v>395</v>
      </c>
      <c r="C100" s="350"/>
    </row>
    <row r="101" spans="1:3" ht="12" customHeight="1">
      <c r="A101" s="495" t="s">
        <v>124</v>
      </c>
      <c r="B101" s="172" t="s">
        <v>396</v>
      </c>
      <c r="C101" s="350"/>
    </row>
    <row r="102" spans="1:3" ht="12" customHeight="1">
      <c r="A102" s="495" t="s">
        <v>125</v>
      </c>
      <c r="B102" s="172" t="s">
        <v>397</v>
      </c>
      <c r="C102" s="350"/>
    </row>
    <row r="103" spans="1:3" ht="12" customHeight="1">
      <c r="A103" s="495" t="s">
        <v>127</v>
      </c>
      <c r="B103" s="173" t="s">
        <v>398</v>
      </c>
      <c r="C103" s="350"/>
    </row>
    <row r="104" spans="1:3" ht="12" customHeight="1">
      <c r="A104" s="504" t="s">
        <v>197</v>
      </c>
      <c r="B104" s="174" t="s">
        <v>399</v>
      </c>
      <c r="C104" s="350"/>
    </row>
    <row r="105" spans="1:3" ht="12" customHeight="1">
      <c r="A105" s="495" t="s">
        <v>389</v>
      </c>
      <c r="B105" s="174" t="s">
        <v>400</v>
      </c>
      <c r="C105" s="350"/>
    </row>
    <row r="106" spans="1:3" ht="12" customHeight="1" thickBot="1">
      <c r="A106" s="505" t="s">
        <v>390</v>
      </c>
      <c r="B106" s="175" t="s">
        <v>401</v>
      </c>
      <c r="C106" s="354"/>
    </row>
    <row r="107" spans="1:3" ht="12" customHeight="1" thickBot="1">
      <c r="A107" s="37" t="s">
        <v>20</v>
      </c>
      <c r="B107" s="30" t="s">
        <v>402</v>
      </c>
      <c r="C107" s="346">
        <f>+C108+C110+C112</f>
        <v>0</v>
      </c>
    </row>
    <row r="108" spans="1:3" ht="12" customHeight="1">
      <c r="A108" s="494" t="s">
        <v>113</v>
      </c>
      <c r="B108" s="8" t="s">
        <v>247</v>
      </c>
      <c r="C108" s="349"/>
    </row>
    <row r="109" spans="1:3" ht="12" customHeight="1">
      <c r="A109" s="494" t="s">
        <v>114</v>
      </c>
      <c r="B109" s="12" t="s">
        <v>406</v>
      </c>
      <c r="C109" s="349"/>
    </row>
    <row r="110" spans="1:3" ht="12" customHeight="1">
      <c r="A110" s="494" t="s">
        <v>115</v>
      </c>
      <c r="B110" s="12" t="s">
        <v>198</v>
      </c>
      <c r="C110" s="348"/>
    </row>
    <row r="111" spans="1:3" ht="12" customHeight="1">
      <c r="A111" s="494" t="s">
        <v>116</v>
      </c>
      <c r="B111" s="12" t="s">
        <v>407</v>
      </c>
      <c r="C111" s="313"/>
    </row>
    <row r="112" spans="1:3" ht="12" customHeight="1">
      <c r="A112" s="494" t="s">
        <v>117</v>
      </c>
      <c r="B112" s="343" t="s">
        <v>250</v>
      </c>
      <c r="C112" s="313"/>
    </row>
    <row r="113" spans="1:3" ht="12" customHeight="1">
      <c r="A113" s="494" t="s">
        <v>126</v>
      </c>
      <c r="B113" s="342" t="s">
        <v>542</v>
      </c>
      <c r="C113" s="313"/>
    </row>
    <row r="114" spans="1:3" ht="12" customHeight="1">
      <c r="A114" s="494" t="s">
        <v>128</v>
      </c>
      <c r="B114" s="472" t="s">
        <v>412</v>
      </c>
      <c r="C114" s="313"/>
    </row>
    <row r="115" spans="1:3" ht="12" customHeight="1">
      <c r="A115" s="494" t="s">
        <v>199</v>
      </c>
      <c r="B115" s="173" t="s">
        <v>395</v>
      </c>
      <c r="C115" s="313"/>
    </row>
    <row r="116" spans="1:3" ht="12" customHeight="1">
      <c r="A116" s="494" t="s">
        <v>200</v>
      </c>
      <c r="B116" s="173" t="s">
        <v>411</v>
      </c>
      <c r="C116" s="313"/>
    </row>
    <row r="117" spans="1:3" ht="12" customHeight="1">
      <c r="A117" s="494" t="s">
        <v>201</v>
      </c>
      <c r="B117" s="173" t="s">
        <v>410</v>
      </c>
      <c r="C117" s="313"/>
    </row>
    <row r="118" spans="1:3" ht="12" customHeight="1">
      <c r="A118" s="494" t="s">
        <v>403</v>
      </c>
      <c r="B118" s="173" t="s">
        <v>398</v>
      </c>
      <c r="C118" s="313"/>
    </row>
    <row r="119" spans="1:3" ht="12" customHeight="1">
      <c r="A119" s="494" t="s">
        <v>404</v>
      </c>
      <c r="B119" s="173" t="s">
        <v>409</v>
      </c>
      <c r="C119" s="313"/>
    </row>
    <row r="120" spans="1:3" ht="12" customHeight="1" thickBot="1">
      <c r="A120" s="504" t="s">
        <v>405</v>
      </c>
      <c r="B120" s="173" t="s">
        <v>408</v>
      </c>
      <c r="C120" s="315"/>
    </row>
    <row r="121" spans="1:3" ht="12" customHeight="1" thickBot="1">
      <c r="A121" s="37" t="s">
        <v>21</v>
      </c>
      <c r="B121" s="153" t="s">
        <v>413</v>
      </c>
      <c r="C121" s="346">
        <f>+C122+C123</f>
        <v>0</v>
      </c>
    </row>
    <row r="122" spans="1:3" ht="12" customHeight="1">
      <c r="A122" s="494" t="s">
        <v>96</v>
      </c>
      <c r="B122" s="9" t="s">
        <v>63</v>
      </c>
      <c r="C122" s="349"/>
    </row>
    <row r="123" spans="1:3" ht="12" customHeight="1" thickBot="1">
      <c r="A123" s="496" t="s">
        <v>97</v>
      </c>
      <c r="B123" s="12" t="s">
        <v>64</v>
      </c>
      <c r="C123" s="350"/>
    </row>
    <row r="124" spans="1:3" ht="12" customHeight="1" thickBot="1">
      <c r="A124" s="37" t="s">
        <v>22</v>
      </c>
      <c r="B124" s="153" t="s">
        <v>414</v>
      </c>
      <c r="C124" s="346">
        <f>+C91+C107+C121</f>
        <v>0</v>
      </c>
    </row>
    <row r="125" spans="1:3" ht="12" customHeight="1" thickBot="1">
      <c r="A125" s="37" t="s">
        <v>23</v>
      </c>
      <c r="B125" s="153" t="s">
        <v>415</v>
      </c>
      <c r="C125" s="346">
        <f>+C126+C127+C128</f>
        <v>0</v>
      </c>
    </row>
    <row r="126" spans="1:3" s="118" customFormat="1" ht="12" customHeight="1">
      <c r="A126" s="494" t="s">
        <v>100</v>
      </c>
      <c r="B126" s="9" t="s">
        <v>416</v>
      </c>
      <c r="C126" s="313"/>
    </row>
    <row r="127" spans="1:3" ht="12" customHeight="1">
      <c r="A127" s="494" t="s">
        <v>101</v>
      </c>
      <c r="B127" s="9" t="s">
        <v>417</v>
      </c>
      <c r="C127" s="313"/>
    </row>
    <row r="128" spans="1:3" ht="12" customHeight="1" thickBot="1">
      <c r="A128" s="504" t="s">
        <v>102</v>
      </c>
      <c r="B128" s="7" t="s">
        <v>418</v>
      </c>
      <c r="C128" s="313"/>
    </row>
    <row r="129" spans="1:3" ht="12" customHeight="1" thickBot="1">
      <c r="A129" s="37" t="s">
        <v>24</v>
      </c>
      <c r="B129" s="153" t="s">
        <v>483</v>
      </c>
      <c r="C129" s="346">
        <f>+C130+C131+C132+C133</f>
        <v>0</v>
      </c>
    </row>
    <row r="130" spans="1:3" ht="12" customHeight="1">
      <c r="A130" s="494" t="s">
        <v>103</v>
      </c>
      <c r="B130" s="9" t="s">
        <v>419</v>
      </c>
      <c r="C130" s="313"/>
    </row>
    <row r="131" spans="1:3" ht="12" customHeight="1">
      <c r="A131" s="494" t="s">
        <v>104</v>
      </c>
      <c r="B131" s="9" t="s">
        <v>420</v>
      </c>
      <c r="C131" s="313"/>
    </row>
    <row r="132" spans="1:3" ht="12" customHeight="1">
      <c r="A132" s="494" t="s">
        <v>322</v>
      </c>
      <c r="B132" s="9" t="s">
        <v>421</v>
      </c>
      <c r="C132" s="313"/>
    </row>
    <row r="133" spans="1:3" s="118" customFormat="1" ht="12" customHeight="1" thickBot="1">
      <c r="A133" s="504" t="s">
        <v>323</v>
      </c>
      <c r="B133" s="7" t="s">
        <v>422</v>
      </c>
      <c r="C133" s="313"/>
    </row>
    <row r="134" spans="1:11" ht="12" customHeight="1" thickBot="1">
      <c r="A134" s="37" t="s">
        <v>25</v>
      </c>
      <c r="B134" s="153" t="s">
        <v>423</v>
      </c>
      <c r="C134" s="352">
        <f>+C135+C136+C137+C138</f>
        <v>0</v>
      </c>
      <c r="K134" s="295"/>
    </row>
    <row r="135" spans="1:3" ht="12.75">
      <c r="A135" s="494" t="s">
        <v>105</v>
      </c>
      <c r="B135" s="9" t="s">
        <v>424</v>
      </c>
      <c r="C135" s="313"/>
    </row>
    <row r="136" spans="1:3" ht="12" customHeight="1">
      <c r="A136" s="494" t="s">
        <v>106</v>
      </c>
      <c r="B136" s="9" t="s">
        <v>434</v>
      </c>
      <c r="C136" s="313"/>
    </row>
    <row r="137" spans="1:3" s="118" customFormat="1" ht="12" customHeight="1">
      <c r="A137" s="494" t="s">
        <v>335</v>
      </c>
      <c r="B137" s="9" t="s">
        <v>425</v>
      </c>
      <c r="C137" s="313"/>
    </row>
    <row r="138" spans="1:3" s="118" customFormat="1" ht="12" customHeight="1" thickBot="1">
      <c r="A138" s="504" t="s">
        <v>336</v>
      </c>
      <c r="B138" s="7" t="s">
        <v>426</v>
      </c>
      <c r="C138" s="313"/>
    </row>
    <row r="139" spans="1:3" s="118" customFormat="1" ht="12" customHeight="1" thickBot="1">
      <c r="A139" s="37" t="s">
        <v>26</v>
      </c>
      <c r="B139" s="153" t="s">
        <v>427</v>
      </c>
      <c r="C139" s="355">
        <f>+C140+C141+C142+C143</f>
        <v>0</v>
      </c>
    </row>
    <row r="140" spans="1:3" s="118" customFormat="1" ht="12" customHeight="1">
      <c r="A140" s="494" t="s">
        <v>192</v>
      </c>
      <c r="B140" s="9" t="s">
        <v>428</v>
      </c>
      <c r="C140" s="313"/>
    </row>
    <row r="141" spans="1:3" s="118" customFormat="1" ht="12" customHeight="1">
      <c r="A141" s="494" t="s">
        <v>193</v>
      </c>
      <c r="B141" s="9" t="s">
        <v>429</v>
      </c>
      <c r="C141" s="313"/>
    </row>
    <row r="142" spans="1:3" s="118" customFormat="1" ht="12" customHeight="1">
      <c r="A142" s="494" t="s">
        <v>249</v>
      </c>
      <c r="B142" s="9" t="s">
        <v>430</v>
      </c>
      <c r="C142" s="313"/>
    </row>
    <row r="143" spans="1:3" ht="12.75" customHeight="1" thickBot="1">
      <c r="A143" s="494" t="s">
        <v>338</v>
      </c>
      <c r="B143" s="9" t="s">
        <v>431</v>
      </c>
      <c r="C143" s="313"/>
    </row>
    <row r="144" spans="1:3" ht="12" customHeight="1" thickBot="1">
      <c r="A144" s="37" t="s">
        <v>27</v>
      </c>
      <c r="B144" s="153" t="s">
        <v>432</v>
      </c>
      <c r="C144" s="488">
        <f>+C125+C129+C134+C139</f>
        <v>0</v>
      </c>
    </row>
    <row r="145" spans="1:3" ht="15" customHeight="1" thickBot="1">
      <c r="A145" s="506" t="s">
        <v>28</v>
      </c>
      <c r="B145" s="438" t="s">
        <v>433</v>
      </c>
      <c r="C145" s="488">
        <f>+C124+C144</f>
        <v>0</v>
      </c>
    </row>
    <row r="146" spans="1:3" ht="13.5" thickBot="1">
      <c r="A146" s="446"/>
      <c r="B146" s="447"/>
      <c r="C146" s="448"/>
    </row>
    <row r="147" spans="1:3" ht="15" customHeight="1" thickBot="1">
      <c r="A147" s="292" t="s">
        <v>219</v>
      </c>
      <c r="B147" s="293"/>
      <c r="C147" s="150"/>
    </row>
    <row r="148" spans="1:3" ht="14.25" customHeight="1" thickBot="1">
      <c r="A148" s="292" t="s">
        <v>220</v>
      </c>
      <c r="B148" s="293"/>
      <c r="C14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21" sqref="H21"/>
    </sheetView>
  </sheetViews>
  <sheetFormatPr defaultColWidth="9.00390625" defaultRowHeight="12.75"/>
  <cols>
    <col min="1" max="1" width="13.875" style="290" customWidth="1"/>
    <col min="2" max="2" width="79.125" style="291" customWidth="1"/>
    <col min="3" max="3" width="25.00390625" style="291" customWidth="1"/>
    <col min="4" max="16384" width="9.375" style="291" customWidth="1"/>
  </cols>
  <sheetData>
    <row r="1" spans="1:3" s="270" customFormat="1" ht="21" customHeight="1" thickBot="1">
      <c r="A1" s="269"/>
      <c r="B1" s="271"/>
      <c r="C1" s="518" t="s">
        <v>522</v>
      </c>
    </row>
    <row r="2" spans="1:3" s="519" customFormat="1" ht="25.5" customHeight="1">
      <c r="A2" s="466" t="s">
        <v>217</v>
      </c>
      <c r="B2" s="407" t="s">
        <v>498</v>
      </c>
      <c r="C2" s="422" t="s">
        <v>65</v>
      </c>
    </row>
    <row r="3" spans="1:3" s="519" customFormat="1" ht="24.75" thickBot="1">
      <c r="A3" s="511" t="s">
        <v>216</v>
      </c>
      <c r="B3" s="408" t="s">
        <v>497</v>
      </c>
      <c r="C3" s="423" t="s">
        <v>55</v>
      </c>
    </row>
    <row r="4" spans="1:3" s="520" customFormat="1" ht="15.75" customHeight="1" thickBot="1">
      <c r="A4" s="273"/>
      <c r="B4" s="273"/>
      <c r="C4" s="274" t="s">
        <v>56</v>
      </c>
    </row>
    <row r="5" spans="1:3" ht="13.5" thickBot="1">
      <c r="A5" s="467" t="s">
        <v>218</v>
      </c>
      <c r="B5" s="275" t="s">
        <v>57</v>
      </c>
      <c r="C5" s="276" t="s">
        <v>58</v>
      </c>
    </row>
    <row r="6" spans="1:3" s="521" customFormat="1" ht="12.75" customHeight="1" thickBot="1">
      <c r="A6" s="236">
        <v>1</v>
      </c>
      <c r="B6" s="237">
        <v>2</v>
      </c>
      <c r="C6" s="238">
        <v>3</v>
      </c>
    </row>
    <row r="7" spans="1:3" s="521" customFormat="1" ht="15.75" customHeight="1" thickBot="1">
      <c r="A7" s="277"/>
      <c r="B7" s="278" t="s">
        <v>59</v>
      </c>
      <c r="C7" s="279"/>
    </row>
    <row r="8" spans="1:3" s="424" customFormat="1" ht="12" customHeight="1" thickBot="1">
      <c r="A8" s="236" t="s">
        <v>19</v>
      </c>
      <c r="B8" s="280" t="s">
        <v>499</v>
      </c>
      <c r="C8" s="366">
        <f>SUM(C9:C18)</f>
        <v>0</v>
      </c>
    </row>
    <row r="9" spans="1:3" s="424" customFormat="1" ht="12" customHeight="1">
      <c r="A9" s="512" t="s">
        <v>107</v>
      </c>
      <c r="B9" s="10" t="s">
        <v>311</v>
      </c>
      <c r="C9" s="413"/>
    </row>
    <row r="10" spans="1:3" s="424" customFormat="1" ht="12" customHeight="1">
      <c r="A10" s="513" t="s">
        <v>108</v>
      </c>
      <c r="B10" s="8" t="s">
        <v>312</v>
      </c>
      <c r="C10" s="364"/>
    </row>
    <row r="11" spans="1:3" s="424" customFormat="1" ht="12" customHeight="1">
      <c r="A11" s="513" t="s">
        <v>109</v>
      </c>
      <c r="B11" s="8" t="s">
        <v>313</v>
      </c>
      <c r="C11" s="364"/>
    </row>
    <row r="12" spans="1:3" s="424" customFormat="1" ht="12" customHeight="1">
      <c r="A12" s="513" t="s">
        <v>110</v>
      </c>
      <c r="B12" s="8" t="s">
        <v>314</v>
      </c>
      <c r="C12" s="364"/>
    </row>
    <row r="13" spans="1:3" s="424" customFormat="1" ht="12" customHeight="1">
      <c r="A13" s="513" t="s">
        <v>159</v>
      </c>
      <c r="B13" s="8" t="s">
        <v>315</v>
      </c>
      <c r="C13" s="364"/>
    </row>
    <row r="14" spans="1:3" s="424" customFormat="1" ht="12" customHeight="1">
      <c r="A14" s="513" t="s">
        <v>111</v>
      </c>
      <c r="B14" s="8" t="s">
        <v>500</v>
      </c>
      <c r="C14" s="364"/>
    </row>
    <row r="15" spans="1:3" s="424" customFormat="1" ht="12" customHeight="1">
      <c r="A15" s="513" t="s">
        <v>112</v>
      </c>
      <c r="B15" s="7" t="s">
        <v>501</v>
      </c>
      <c r="C15" s="364"/>
    </row>
    <row r="16" spans="1:3" s="424" customFormat="1" ht="12" customHeight="1">
      <c r="A16" s="513" t="s">
        <v>122</v>
      </c>
      <c r="B16" s="8" t="s">
        <v>318</v>
      </c>
      <c r="C16" s="414"/>
    </row>
    <row r="17" spans="1:3" s="522" customFormat="1" ht="12" customHeight="1">
      <c r="A17" s="513" t="s">
        <v>123</v>
      </c>
      <c r="B17" s="8" t="s">
        <v>319</v>
      </c>
      <c r="C17" s="364"/>
    </row>
    <row r="18" spans="1:3" s="522" customFormat="1" ht="12" customHeight="1" thickBot="1">
      <c r="A18" s="513" t="s">
        <v>124</v>
      </c>
      <c r="B18" s="7" t="s">
        <v>320</v>
      </c>
      <c r="C18" s="365"/>
    </row>
    <row r="19" spans="1:3" s="424" customFormat="1" ht="12" customHeight="1" thickBot="1">
      <c r="A19" s="236" t="s">
        <v>20</v>
      </c>
      <c r="B19" s="280" t="s">
        <v>502</v>
      </c>
      <c r="C19" s="366">
        <f>SUM(C20:C22)</f>
        <v>0</v>
      </c>
    </row>
    <row r="20" spans="1:3" s="522" customFormat="1" ht="12" customHeight="1">
      <c r="A20" s="513" t="s">
        <v>113</v>
      </c>
      <c r="B20" s="9" t="s">
        <v>286</v>
      </c>
      <c r="C20" s="364"/>
    </row>
    <row r="21" spans="1:3" s="522" customFormat="1" ht="12" customHeight="1">
      <c r="A21" s="513" t="s">
        <v>114</v>
      </c>
      <c r="B21" s="8" t="s">
        <v>503</v>
      </c>
      <c r="C21" s="364"/>
    </row>
    <row r="22" spans="1:3" s="522" customFormat="1" ht="12" customHeight="1">
      <c r="A22" s="513" t="s">
        <v>115</v>
      </c>
      <c r="B22" s="8" t="s">
        <v>504</v>
      </c>
      <c r="C22" s="364"/>
    </row>
    <row r="23" spans="1:3" s="522" customFormat="1" ht="12" customHeight="1" thickBot="1">
      <c r="A23" s="513" t="s">
        <v>116</v>
      </c>
      <c r="B23" s="8" t="s">
        <v>2</v>
      </c>
      <c r="C23" s="364"/>
    </row>
    <row r="24" spans="1:3" s="522" customFormat="1" ht="12" customHeight="1" thickBot="1">
      <c r="A24" s="244" t="s">
        <v>21</v>
      </c>
      <c r="B24" s="153" t="s">
        <v>185</v>
      </c>
      <c r="C24" s="393"/>
    </row>
    <row r="25" spans="1:3" s="522" customFormat="1" ht="12" customHeight="1" thickBot="1">
      <c r="A25" s="244" t="s">
        <v>22</v>
      </c>
      <c r="B25" s="153" t="s">
        <v>505</v>
      </c>
      <c r="C25" s="366">
        <f>+C26+C27</f>
        <v>0</v>
      </c>
    </row>
    <row r="26" spans="1:3" s="522" customFormat="1" ht="12" customHeight="1">
      <c r="A26" s="514" t="s">
        <v>296</v>
      </c>
      <c r="B26" s="515" t="s">
        <v>503</v>
      </c>
      <c r="C26" s="95"/>
    </row>
    <row r="27" spans="1:3" s="522" customFormat="1" ht="12" customHeight="1">
      <c r="A27" s="514" t="s">
        <v>299</v>
      </c>
      <c r="B27" s="516" t="s">
        <v>506</v>
      </c>
      <c r="C27" s="367"/>
    </row>
    <row r="28" spans="1:3" s="522" customFormat="1" ht="12" customHeight="1" thickBot="1">
      <c r="A28" s="513" t="s">
        <v>300</v>
      </c>
      <c r="B28" s="517" t="s">
        <v>507</v>
      </c>
      <c r="C28" s="102"/>
    </row>
    <row r="29" spans="1:3" s="522" customFormat="1" ht="12" customHeight="1" thickBot="1">
      <c r="A29" s="244" t="s">
        <v>23</v>
      </c>
      <c r="B29" s="153" t="s">
        <v>508</v>
      </c>
      <c r="C29" s="366">
        <f>+C30+C31+C32</f>
        <v>0</v>
      </c>
    </row>
    <row r="30" spans="1:3" s="522" customFormat="1" ht="12" customHeight="1">
      <c r="A30" s="514" t="s">
        <v>100</v>
      </c>
      <c r="B30" s="515" t="s">
        <v>325</v>
      </c>
      <c r="C30" s="95"/>
    </row>
    <row r="31" spans="1:3" s="522" customFormat="1" ht="12" customHeight="1">
      <c r="A31" s="514" t="s">
        <v>101</v>
      </c>
      <c r="B31" s="516" t="s">
        <v>326</v>
      </c>
      <c r="C31" s="367"/>
    </row>
    <row r="32" spans="1:3" s="522" customFormat="1" ht="12" customHeight="1" thickBot="1">
      <c r="A32" s="513" t="s">
        <v>102</v>
      </c>
      <c r="B32" s="171" t="s">
        <v>327</v>
      </c>
      <c r="C32" s="102"/>
    </row>
    <row r="33" spans="1:3" s="424" customFormat="1" ht="12" customHeight="1" thickBot="1">
      <c r="A33" s="244" t="s">
        <v>24</v>
      </c>
      <c r="B33" s="153" t="s">
        <v>440</v>
      </c>
      <c r="C33" s="393"/>
    </row>
    <row r="34" spans="1:3" s="424" customFormat="1" ht="12" customHeight="1" thickBot="1">
      <c r="A34" s="244" t="s">
        <v>25</v>
      </c>
      <c r="B34" s="153" t="s">
        <v>509</v>
      </c>
      <c r="C34" s="415"/>
    </row>
    <row r="35" spans="1:3" s="424" customFormat="1" ht="12" customHeight="1" thickBot="1">
      <c r="A35" s="236" t="s">
        <v>26</v>
      </c>
      <c r="B35" s="153" t="s">
        <v>510</v>
      </c>
      <c r="C35" s="416">
        <f>+C8+C19+C24+C25+C29+C33+C34</f>
        <v>0</v>
      </c>
    </row>
    <row r="36" spans="1:3" s="424" customFormat="1" ht="12" customHeight="1" thickBot="1">
      <c r="A36" s="281" t="s">
        <v>27</v>
      </c>
      <c r="B36" s="153" t="s">
        <v>511</v>
      </c>
      <c r="C36" s="416">
        <f>+C37+C38+C39</f>
        <v>0</v>
      </c>
    </row>
    <row r="37" spans="1:3" s="424" customFormat="1" ht="12" customHeight="1">
      <c r="A37" s="514" t="s">
        <v>512</v>
      </c>
      <c r="B37" s="515" t="s">
        <v>257</v>
      </c>
      <c r="C37" s="95"/>
    </row>
    <row r="38" spans="1:3" s="424" customFormat="1" ht="12" customHeight="1">
      <c r="A38" s="514" t="s">
        <v>513</v>
      </c>
      <c r="B38" s="516" t="s">
        <v>3</v>
      </c>
      <c r="C38" s="367"/>
    </row>
    <row r="39" spans="1:3" s="522" customFormat="1" ht="12" customHeight="1" thickBot="1">
      <c r="A39" s="513" t="s">
        <v>514</v>
      </c>
      <c r="B39" s="171" t="s">
        <v>515</v>
      </c>
      <c r="C39" s="102"/>
    </row>
    <row r="40" spans="1:3" s="522" customFormat="1" ht="15" customHeight="1" thickBot="1">
      <c r="A40" s="281" t="s">
        <v>28</v>
      </c>
      <c r="B40" s="282" t="s">
        <v>516</v>
      </c>
      <c r="C40" s="419">
        <f>+C35+C36</f>
        <v>0</v>
      </c>
    </row>
    <row r="41" spans="1:3" s="522" customFormat="1" ht="15" customHeight="1">
      <c r="A41" s="283"/>
      <c r="B41" s="284"/>
      <c r="C41" s="417"/>
    </row>
    <row r="42" spans="1:3" ht="13.5" thickBot="1">
      <c r="A42" s="285"/>
      <c r="B42" s="286"/>
      <c r="C42" s="418"/>
    </row>
    <row r="43" spans="1:3" s="521" customFormat="1" ht="16.5" customHeight="1" thickBot="1">
      <c r="A43" s="287"/>
      <c r="B43" s="288" t="s">
        <v>61</v>
      </c>
      <c r="C43" s="419"/>
    </row>
    <row r="44" spans="1:3" s="523" customFormat="1" ht="12" customHeight="1" thickBot="1">
      <c r="A44" s="244" t="s">
        <v>19</v>
      </c>
      <c r="B44" s="153" t="s">
        <v>517</v>
      </c>
      <c r="C44" s="366">
        <f>SUM(C45:C49)</f>
        <v>0</v>
      </c>
    </row>
    <row r="45" spans="1:3" ht="12" customHeight="1">
      <c r="A45" s="513" t="s">
        <v>107</v>
      </c>
      <c r="B45" s="9" t="s">
        <v>50</v>
      </c>
      <c r="C45" s="95"/>
    </row>
    <row r="46" spans="1:3" ht="12" customHeight="1">
      <c r="A46" s="513" t="s">
        <v>108</v>
      </c>
      <c r="B46" s="8" t="s">
        <v>194</v>
      </c>
      <c r="C46" s="98"/>
    </row>
    <row r="47" spans="1:3" ht="12" customHeight="1">
      <c r="A47" s="513" t="s">
        <v>109</v>
      </c>
      <c r="B47" s="8" t="s">
        <v>150</v>
      </c>
      <c r="C47" s="98"/>
    </row>
    <row r="48" spans="1:3" ht="12" customHeight="1">
      <c r="A48" s="513" t="s">
        <v>110</v>
      </c>
      <c r="B48" s="8" t="s">
        <v>195</v>
      </c>
      <c r="C48" s="98"/>
    </row>
    <row r="49" spans="1:3" ht="12" customHeight="1" thickBot="1">
      <c r="A49" s="513" t="s">
        <v>159</v>
      </c>
      <c r="B49" s="8" t="s">
        <v>196</v>
      </c>
      <c r="C49" s="98"/>
    </row>
    <row r="50" spans="1:3" ht="12" customHeight="1" thickBot="1">
      <c r="A50" s="244" t="s">
        <v>20</v>
      </c>
      <c r="B50" s="153" t="s">
        <v>518</v>
      </c>
      <c r="C50" s="366">
        <f>SUM(C51:C53)</f>
        <v>0</v>
      </c>
    </row>
    <row r="51" spans="1:3" s="523" customFormat="1" ht="12" customHeight="1">
      <c r="A51" s="513" t="s">
        <v>113</v>
      </c>
      <c r="B51" s="9" t="s">
        <v>247</v>
      </c>
      <c r="C51" s="95"/>
    </row>
    <row r="52" spans="1:3" ht="12" customHeight="1">
      <c r="A52" s="513" t="s">
        <v>114</v>
      </c>
      <c r="B52" s="8" t="s">
        <v>198</v>
      </c>
      <c r="C52" s="98"/>
    </row>
    <row r="53" spans="1:3" ht="12" customHeight="1">
      <c r="A53" s="513" t="s">
        <v>115</v>
      </c>
      <c r="B53" s="8" t="s">
        <v>62</v>
      </c>
      <c r="C53" s="98"/>
    </row>
    <row r="54" spans="1:3" ht="12" customHeight="1" thickBot="1">
      <c r="A54" s="513" t="s">
        <v>116</v>
      </c>
      <c r="B54" s="8" t="s">
        <v>4</v>
      </c>
      <c r="C54" s="98"/>
    </row>
    <row r="55" spans="1:3" ht="15" customHeight="1" thickBot="1">
      <c r="A55" s="244" t="s">
        <v>21</v>
      </c>
      <c r="B55" s="289" t="s">
        <v>519</v>
      </c>
      <c r="C55" s="420">
        <f>+C44+C50</f>
        <v>0</v>
      </c>
    </row>
    <row r="56" ht="13.5" thickBot="1">
      <c r="C56" s="421"/>
    </row>
    <row r="57" spans="1:3" ht="15" customHeight="1" thickBot="1">
      <c r="A57" s="292" t="s">
        <v>219</v>
      </c>
      <c r="B57" s="293"/>
      <c r="C57" s="150"/>
    </row>
    <row r="58" spans="1:3" ht="14.25" customHeight="1" thickBot="1">
      <c r="A58" s="292" t="s">
        <v>220</v>
      </c>
      <c r="B58" s="293"/>
      <c r="C58" s="15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view="pageLayout" zoomScaleNormal="120" zoomScaleSheetLayoutView="100" workbookViewId="0" topLeftCell="A1">
      <selection activeCell="E109" sqref="E109"/>
    </sheetView>
  </sheetViews>
  <sheetFormatPr defaultColWidth="9.00390625" defaultRowHeight="12.75"/>
  <cols>
    <col min="1" max="1" width="9.50390625" style="439" customWidth="1"/>
    <col min="2" max="2" width="68.625" style="439" customWidth="1"/>
    <col min="3" max="5" width="14.50390625" style="440" customWidth="1"/>
    <col min="6" max="16384" width="9.375" style="473" customWidth="1"/>
  </cols>
  <sheetData>
    <row r="1" spans="1:5" ht="15.75" customHeight="1">
      <c r="A1" s="587" t="s">
        <v>16</v>
      </c>
      <c r="B1" s="587"/>
      <c r="C1" s="587"/>
      <c r="D1" s="473"/>
      <c r="E1" s="473"/>
    </row>
    <row r="2" spans="1:5" ht="15.75" customHeight="1" thickBot="1">
      <c r="A2" s="588" t="s">
        <v>163</v>
      </c>
      <c r="B2" s="588"/>
      <c r="C2" s="356" t="s">
        <v>248</v>
      </c>
      <c r="D2" s="356" t="s">
        <v>248</v>
      </c>
      <c r="E2" s="356" t="s">
        <v>248</v>
      </c>
    </row>
    <row r="3" spans="1:5" ht="37.5" customHeight="1" thickBot="1">
      <c r="A3" s="23" t="s">
        <v>76</v>
      </c>
      <c r="B3" s="24" t="s">
        <v>18</v>
      </c>
      <c r="C3" s="45" t="s">
        <v>277</v>
      </c>
      <c r="D3" s="45" t="s">
        <v>599</v>
      </c>
      <c r="E3" s="45" t="s">
        <v>603</v>
      </c>
    </row>
    <row r="4" spans="1:5" s="474" customFormat="1" ht="12" customHeight="1" thickBot="1">
      <c r="A4" s="468">
        <v>1</v>
      </c>
      <c r="B4" s="469">
        <v>2</v>
      </c>
      <c r="C4" s="470">
        <v>3</v>
      </c>
      <c r="D4" s="470">
        <v>3</v>
      </c>
      <c r="E4" s="470">
        <v>3</v>
      </c>
    </row>
    <row r="5" spans="1:5" s="475" customFormat="1" ht="12" customHeight="1" thickBot="1">
      <c r="A5" s="20" t="s">
        <v>19</v>
      </c>
      <c r="B5" s="21" t="s">
        <v>278</v>
      </c>
      <c r="C5" s="346">
        <f>+C6+C7+C8+C9+C10+C11</f>
        <v>12147</v>
      </c>
      <c r="D5" s="346">
        <f>+D6+D7+D8+D9+D10+D11</f>
        <v>12324</v>
      </c>
      <c r="E5" s="346">
        <f>+E6+E7+E8+E9+E10+E11</f>
        <v>12441</v>
      </c>
    </row>
    <row r="6" spans="1:5" s="475" customFormat="1" ht="12" customHeight="1">
      <c r="A6" s="15" t="s">
        <v>107</v>
      </c>
      <c r="B6" s="476" t="s">
        <v>279</v>
      </c>
      <c r="C6" s="349">
        <v>7107</v>
      </c>
      <c r="D6" s="349">
        <v>7107</v>
      </c>
      <c r="E6" s="349">
        <v>7107</v>
      </c>
    </row>
    <row r="7" spans="1:5" s="475" customFormat="1" ht="12" customHeight="1">
      <c r="A7" s="14" t="s">
        <v>108</v>
      </c>
      <c r="B7" s="477" t="s">
        <v>280</v>
      </c>
      <c r="C7" s="348"/>
      <c r="D7" s="348"/>
      <c r="E7" s="348"/>
    </row>
    <row r="8" spans="1:5" s="475" customFormat="1" ht="12" customHeight="1">
      <c r="A8" s="14" t="s">
        <v>109</v>
      </c>
      <c r="B8" s="477" t="s">
        <v>281</v>
      </c>
      <c r="C8" s="348">
        <v>4792</v>
      </c>
      <c r="D8" s="348">
        <v>4944</v>
      </c>
      <c r="E8" s="348">
        <v>4792</v>
      </c>
    </row>
    <row r="9" spans="1:5" s="475" customFormat="1" ht="12" customHeight="1">
      <c r="A9" s="14" t="s">
        <v>110</v>
      </c>
      <c r="B9" s="477" t="s">
        <v>282</v>
      </c>
      <c r="C9" s="348">
        <v>238</v>
      </c>
      <c r="D9" s="348">
        <v>238</v>
      </c>
      <c r="E9" s="348">
        <v>238</v>
      </c>
    </row>
    <row r="10" spans="1:5" s="475" customFormat="1" ht="12" customHeight="1">
      <c r="A10" s="14" t="s">
        <v>159</v>
      </c>
      <c r="B10" s="477" t="s">
        <v>283</v>
      </c>
      <c r="C10" s="348">
        <v>10</v>
      </c>
      <c r="D10" s="348">
        <v>35</v>
      </c>
      <c r="E10" s="348">
        <v>35</v>
      </c>
    </row>
    <row r="11" spans="1:5" s="475" customFormat="1" ht="12" customHeight="1" thickBot="1">
      <c r="A11" s="16" t="s">
        <v>111</v>
      </c>
      <c r="B11" s="478" t="s">
        <v>284</v>
      </c>
      <c r="C11" s="348"/>
      <c r="D11" s="348"/>
      <c r="E11" s="348">
        <v>269</v>
      </c>
    </row>
    <row r="12" spans="1:5" s="475" customFormat="1" ht="12" customHeight="1" thickBot="1">
      <c r="A12" s="20" t="s">
        <v>20</v>
      </c>
      <c r="B12" s="341" t="s">
        <v>285</v>
      </c>
      <c r="C12" s="346">
        <f>+C13+C14+C15+C16+C17</f>
        <v>1335</v>
      </c>
      <c r="D12" s="346">
        <f>+D13+D14+D15+D16+D17</f>
        <v>2591</v>
      </c>
      <c r="E12" s="346">
        <f>+E13+E14+E15+E16+E17</f>
        <v>2865</v>
      </c>
    </row>
    <row r="13" spans="1:5" s="475" customFormat="1" ht="12" customHeight="1">
      <c r="A13" s="15" t="s">
        <v>113</v>
      </c>
      <c r="B13" s="476" t="s">
        <v>286</v>
      </c>
      <c r="C13" s="349"/>
      <c r="D13" s="349"/>
      <c r="E13" s="349"/>
    </row>
    <row r="14" spans="1:5" s="475" customFormat="1" ht="12" customHeight="1">
      <c r="A14" s="14" t="s">
        <v>114</v>
      </c>
      <c r="B14" s="477" t="s">
        <v>287</v>
      </c>
      <c r="C14" s="348"/>
      <c r="D14" s="348"/>
      <c r="E14" s="348"/>
    </row>
    <row r="15" spans="1:5" s="475" customFormat="1" ht="12" customHeight="1">
      <c r="A15" s="14" t="s">
        <v>115</v>
      </c>
      <c r="B15" s="477" t="s">
        <v>536</v>
      </c>
      <c r="C15" s="348"/>
      <c r="D15" s="348"/>
      <c r="E15" s="348"/>
    </row>
    <row r="16" spans="1:5" s="475" customFormat="1" ht="12" customHeight="1">
      <c r="A16" s="14" t="s">
        <v>116</v>
      </c>
      <c r="B16" s="477" t="s">
        <v>537</v>
      </c>
      <c r="C16" s="348"/>
      <c r="D16" s="348"/>
      <c r="E16" s="348"/>
    </row>
    <row r="17" spans="1:5" s="475" customFormat="1" ht="12" customHeight="1">
      <c r="A17" s="14" t="s">
        <v>117</v>
      </c>
      <c r="B17" s="477" t="s">
        <v>288</v>
      </c>
      <c r="C17" s="348">
        <v>1335</v>
      </c>
      <c r="D17" s="348">
        <v>2591</v>
      </c>
      <c r="E17" s="348">
        <v>2865</v>
      </c>
    </row>
    <row r="18" spans="1:5" s="475" customFormat="1" ht="12" customHeight="1" thickBot="1">
      <c r="A18" s="16" t="s">
        <v>126</v>
      </c>
      <c r="B18" s="478" t="s">
        <v>289</v>
      </c>
      <c r="C18" s="350"/>
      <c r="D18" s="350"/>
      <c r="E18" s="350"/>
    </row>
    <row r="19" spans="1:5" s="475" customFormat="1" ht="12" customHeight="1" thickBot="1">
      <c r="A19" s="20" t="s">
        <v>21</v>
      </c>
      <c r="B19" s="21" t="s">
        <v>290</v>
      </c>
      <c r="C19" s="346">
        <f>+C20+C21+C22+C23+C24</f>
        <v>0</v>
      </c>
      <c r="D19" s="346">
        <f>+D20+D21+D22+D23+D24</f>
        <v>0</v>
      </c>
      <c r="E19" s="346">
        <f>+E20+E21+E22+E23+E24</f>
        <v>0</v>
      </c>
    </row>
    <row r="20" spans="1:5" s="475" customFormat="1" ht="12" customHeight="1">
      <c r="A20" s="15" t="s">
        <v>96</v>
      </c>
      <c r="B20" s="476" t="s">
        <v>291</v>
      </c>
      <c r="C20" s="349"/>
      <c r="D20" s="349"/>
      <c r="E20" s="349"/>
    </row>
    <row r="21" spans="1:5" s="475" customFormat="1" ht="12" customHeight="1">
      <c r="A21" s="14" t="s">
        <v>97</v>
      </c>
      <c r="B21" s="477" t="s">
        <v>292</v>
      </c>
      <c r="C21" s="348"/>
      <c r="D21" s="348"/>
      <c r="E21" s="348"/>
    </row>
    <row r="22" spans="1:5" s="475" customFormat="1" ht="12" customHeight="1">
      <c r="A22" s="14" t="s">
        <v>98</v>
      </c>
      <c r="B22" s="477" t="s">
        <v>538</v>
      </c>
      <c r="C22" s="348"/>
      <c r="D22" s="348"/>
      <c r="E22" s="348"/>
    </row>
    <row r="23" spans="1:5" s="475" customFormat="1" ht="12" customHeight="1">
      <c r="A23" s="14" t="s">
        <v>99</v>
      </c>
      <c r="B23" s="477" t="s">
        <v>539</v>
      </c>
      <c r="C23" s="348"/>
      <c r="D23" s="348"/>
      <c r="E23" s="348"/>
    </row>
    <row r="24" spans="1:5" s="475" customFormat="1" ht="12" customHeight="1">
      <c r="A24" s="14" t="s">
        <v>182</v>
      </c>
      <c r="B24" s="477" t="s">
        <v>293</v>
      </c>
      <c r="C24" s="348"/>
      <c r="D24" s="348"/>
      <c r="E24" s="348"/>
    </row>
    <row r="25" spans="1:5" s="475" customFormat="1" ht="12" customHeight="1" thickBot="1">
      <c r="A25" s="16" t="s">
        <v>183</v>
      </c>
      <c r="B25" s="478" t="s">
        <v>294</v>
      </c>
      <c r="C25" s="350"/>
      <c r="D25" s="350"/>
      <c r="E25" s="350"/>
    </row>
    <row r="26" spans="1:5" s="475" customFormat="1" ht="12" customHeight="1" thickBot="1">
      <c r="A26" s="20" t="s">
        <v>184</v>
      </c>
      <c r="B26" s="21" t="s">
        <v>295</v>
      </c>
      <c r="C26" s="352">
        <f>+C27+C30+C31+C32</f>
        <v>2354</v>
      </c>
      <c r="D26" s="352">
        <f>+D27+D30+D31+D32</f>
        <v>2354</v>
      </c>
      <c r="E26" s="352">
        <f>+E27+E30+E31+E32</f>
        <v>2354</v>
      </c>
    </row>
    <row r="27" spans="1:5" s="475" customFormat="1" ht="12" customHeight="1">
      <c r="A27" s="15" t="s">
        <v>296</v>
      </c>
      <c r="B27" s="476" t="s">
        <v>302</v>
      </c>
      <c r="C27" s="471">
        <f>+C28+C29</f>
        <v>1954</v>
      </c>
      <c r="D27" s="471">
        <f>+D28+D29</f>
        <v>1954</v>
      </c>
      <c r="E27" s="471">
        <f>+E28+E29</f>
        <v>1954</v>
      </c>
    </row>
    <row r="28" spans="1:5" s="475" customFormat="1" ht="12" customHeight="1">
      <c r="A28" s="14" t="s">
        <v>297</v>
      </c>
      <c r="B28" s="477" t="s">
        <v>303</v>
      </c>
      <c r="C28" s="348">
        <v>1000</v>
      </c>
      <c r="D28" s="348">
        <v>1000</v>
      </c>
      <c r="E28" s="348">
        <v>1000</v>
      </c>
    </row>
    <row r="29" spans="1:5" s="475" customFormat="1" ht="12" customHeight="1">
      <c r="A29" s="14" t="s">
        <v>298</v>
      </c>
      <c r="B29" s="477" t="s">
        <v>304</v>
      </c>
      <c r="C29" s="348">
        <v>954</v>
      </c>
      <c r="D29" s="348">
        <v>954</v>
      </c>
      <c r="E29" s="348">
        <v>954</v>
      </c>
    </row>
    <row r="30" spans="1:5" s="475" customFormat="1" ht="12" customHeight="1">
      <c r="A30" s="14" t="s">
        <v>299</v>
      </c>
      <c r="B30" s="477" t="s">
        <v>305</v>
      </c>
      <c r="C30" s="348">
        <v>330</v>
      </c>
      <c r="D30" s="348">
        <v>330</v>
      </c>
      <c r="E30" s="348">
        <v>330</v>
      </c>
    </row>
    <row r="31" spans="1:5" s="475" customFormat="1" ht="12" customHeight="1">
      <c r="A31" s="14" t="s">
        <v>300</v>
      </c>
      <c r="B31" s="477" t="s">
        <v>306</v>
      </c>
      <c r="C31" s="348">
        <v>40</v>
      </c>
      <c r="D31" s="348">
        <v>40</v>
      </c>
      <c r="E31" s="348">
        <v>40</v>
      </c>
    </row>
    <row r="32" spans="1:5" s="475" customFormat="1" ht="12" customHeight="1" thickBot="1">
      <c r="A32" s="16" t="s">
        <v>301</v>
      </c>
      <c r="B32" s="478" t="s">
        <v>307</v>
      </c>
      <c r="C32" s="350">
        <v>30</v>
      </c>
      <c r="D32" s="350">
        <v>30</v>
      </c>
      <c r="E32" s="350">
        <v>30</v>
      </c>
    </row>
    <row r="33" spans="1:5" s="475" customFormat="1" ht="12" customHeight="1" thickBot="1">
      <c r="A33" s="20" t="s">
        <v>23</v>
      </c>
      <c r="B33" s="21" t="s">
        <v>308</v>
      </c>
      <c r="C33" s="346">
        <f>SUM(C34:C43)</f>
        <v>860</v>
      </c>
      <c r="D33" s="346">
        <f>SUM(D34:D43)</f>
        <v>860</v>
      </c>
      <c r="E33" s="346">
        <f>SUM(E34:E43)</f>
        <v>860</v>
      </c>
    </row>
    <row r="34" spans="1:5" s="475" customFormat="1" ht="12" customHeight="1">
      <c r="A34" s="15" t="s">
        <v>100</v>
      </c>
      <c r="B34" s="476" t="s">
        <v>311</v>
      </c>
      <c r="C34" s="349"/>
      <c r="D34" s="349"/>
      <c r="E34" s="349"/>
    </row>
    <row r="35" spans="1:5" s="475" customFormat="1" ht="12" customHeight="1">
      <c r="A35" s="14" t="s">
        <v>101</v>
      </c>
      <c r="B35" s="477" t="s">
        <v>312</v>
      </c>
      <c r="C35" s="348"/>
      <c r="D35" s="348"/>
      <c r="E35" s="348">
        <v>475</v>
      </c>
    </row>
    <row r="36" spans="1:5" s="475" customFormat="1" ht="12" customHeight="1">
      <c r="A36" s="14" t="s">
        <v>102</v>
      </c>
      <c r="B36" s="477" t="s">
        <v>313</v>
      </c>
      <c r="C36" s="348">
        <v>100</v>
      </c>
      <c r="D36" s="348">
        <v>100</v>
      </c>
      <c r="E36" s="348">
        <v>100</v>
      </c>
    </row>
    <row r="37" spans="1:5" s="475" customFormat="1" ht="12" customHeight="1">
      <c r="A37" s="14" t="s">
        <v>186</v>
      </c>
      <c r="B37" s="477" t="s">
        <v>314</v>
      </c>
      <c r="C37" s="348">
        <v>510</v>
      </c>
      <c r="D37" s="348">
        <v>510</v>
      </c>
      <c r="E37" s="348">
        <v>35</v>
      </c>
    </row>
    <row r="38" spans="1:5" s="475" customFormat="1" ht="12" customHeight="1">
      <c r="A38" s="14" t="s">
        <v>187</v>
      </c>
      <c r="B38" s="477" t="s">
        <v>315</v>
      </c>
      <c r="C38" s="348"/>
      <c r="D38" s="348"/>
      <c r="E38" s="348"/>
    </row>
    <row r="39" spans="1:5" s="475" customFormat="1" ht="12" customHeight="1">
      <c r="A39" s="14" t="s">
        <v>188</v>
      </c>
      <c r="B39" s="477" t="s">
        <v>316</v>
      </c>
      <c r="C39" s="348"/>
      <c r="D39" s="348"/>
      <c r="E39" s="348"/>
    </row>
    <row r="40" spans="1:5" s="475" customFormat="1" ht="12" customHeight="1">
      <c r="A40" s="14" t="s">
        <v>189</v>
      </c>
      <c r="B40" s="477" t="s">
        <v>317</v>
      </c>
      <c r="C40" s="348"/>
      <c r="D40" s="348"/>
      <c r="E40" s="348"/>
    </row>
    <row r="41" spans="1:5" s="475" customFormat="1" ht="12" customHeight="1">
      <c r="A41" s="14" t="s">
        <v>190</v>
      </c>
      <c r="B41" s="477" t="s">
        <v>318</v>
      </c>
      <c r="C41" s="348">
        <v>200</v>
      </c>
      <c r="D41" s="348">
        <v>200</v>
      </c>
      <c r="E41" s="348">
        <v>200</v>
      </c>
    </row>
    <row r="42" spans="1:5" s="475" customFormat="1" ht="12" customHeight="1">
      <c r="A42" s="14" t="s">
        <v>309</v>
      </c>
      <c r="B42" s="477" t="s">
        <v>319</v>
      </c>
      <c r="C42" s="351"/>
      <c r="D42" s="351"/>
      <c r="E42" s="351"/>
    </row>
    <row r="43" spans="1:5" s="475" customFormat="1" ht="12" customHeight="1" thickBot="1">
      <c r="A43" s="16" t="s">
        <v>310</v>
      </c>
      <c r="B43" s="478" t="s">
        <v>320</v>
      </c>
      <c r="C43" s="462">
        <v>50</v>
      </c>
      <c r="D43" s="462">
        <v>50</v>
      </c>
      <c r="E43" s="462">
        <v>50</v>
      </c>
    </row>
    <row r="44" spans="1:5" s="475" customFormat="1" ht="12" customHeight="1" thickBot="1">
      <c r="A44" s="20" t="s">
        <v>24</v>
      </c>
      <c r="B44" s="21" t="s">
        <v>321</v>
      </c>
      <c r="C44" s="346">
        <f>SUM(C45:C49)</f>
        <v>0</v>
      </c>
      <c r="D44" s="346">
        <f>SUM(D45:D49)</f>
        <v>0</v>
      </c>
      <c r="E44" s="346">
        <f>SUM(E45:E49)</f>
        <v>0</v>
      </c>
    </row>
    <row r="45" spans="1:5" s="475" customFormat="1" ht="12" customHeight="1">
      <c r="A45" s="15" t="s">
        <v>103</v>
      </c>
      <c r="B45" s="476" t="s">
        <v>325</v>
      </c>
      <c r="C45" s="526"/>
      <c r="D45" s="526"/>
      <c r="E45" s="526"/>
    </row>
    <row r="46" spans="1:5" s="475" customFormat="1" ht="12" customHeight="1">
      <c r="A46" s="14" t="s">
        <v>104</v>
      </c>
      <c r="B46" s="477" t="s">
        <v>326</v>
      </c>
      <c r="C46" s="351"/>
      <c r="D46" s="351"/>
      <c r="E46" s="351"/>
    </row>
    <row r="47" spans="1:5" s="475" customFormat="1" ht="12" customHeight="1">
      <c r="A47" s="14" t="s">
        <v>322</v>
      </c>
      <c r="B47" s="477" t="s">
        <v>327</v>
      </c>
      <c r="C47" s="351"/>
      <c r="D47" s="351"/>
      <c r="E47" s="351"/>
    </row>
    <row r="48" spans="1:5" s="475" customFormat="1" ht="12" customHeight="1">
      <c r="A48" s="14" t="s">
        <v>323</v>
      </c>
      <c r="B48" s="477" t="s">
        <v>328</v>
      </c>
      <c r="C48" s="351"/>
      <c r="D48" s="351"/>
      <c r="E48" s="351"/>
    </row>
    <row r="49" spans="1:5" s="475" customFormat="1" ht="12" customHeight="1" thickBot="1">
      <c r="A49" s="16" t="s">
        <v>324</v>
      </c>
      <c r="B49" s="478" t="s">
        <v>329</v>
      </c>
      <c r="C49" s="462"/>
      <c r="D49" s="462"/>
      <c r="E49" s="462"/>
    </row>
    <row r="50" spans="1:5" s="475" customFormat="1" ht="12" customHeight="1" thickBot="1">
      <c r="A50" s="20" t="s">
        <v>191</v>
      </c>
      <c r="B50" s="21" t="s">
        <v>330</v>
      </c>
      <c r="C50" s="346">
        <f>SUM(C51:C53)</f>
        <v>0</v>
      </c>
      <c r="D50" s="346">
        <f>SUM(D51:D53)</f>
        <v>0</v>
      </c>
      <c r="E50" s="346">
        <f>SUM(E51:E53)</f>
        <v>152</v>
      </c>
    </row>
    <row r="51" spans="1:5" s="475" customFormat="1" ht="12" customHeight="1">
      <c r="A51" s="15" t="s">
        <v>105</v>
      </c>
      <c r="B51" s="476" t="s">
        <v>331</v>
      </c>
      <c r="C51" s="349"/>
      <c r="D51" s="349"/>
      <c r="E51" s="349"/>
    </row>
    <row r="52" spans="1:5" s="475" customFormat="1" ht="12" customHeight="1">
      <c r="A52" s="14" t="s">
        <v>106</v>
      </c>
      <c r="B52" s="477" t="s">
        <v>540</v>
      </c>
      <c r="C52" s="348"/>
      <c r="D52" s="348"/>
      <c r="E52" s="348"/>
    </row>
    <row r="53" spans="1:5" s="475" customFormat="1" ht="12" customHeight="1">
      <c r="A53" s="14" t="s">
        <v>335</v>
      </c>
      <c r="B53" s="477" t="s">
        <v>333</v>
      </c>
      <c r="C53" s="348"/>
      <c r="D53" s="348"/>
      <c r="E53" s="348">
        <v>152</v>
      </c>
    </row>
    <row r="54" spans="1:5" s="475" customFormat="1" ht="12" customHeight="1" thickBot="1">
      <c r="A54" s="16" t="s">
        <v>336</v>
      </c>
      <c r="B54" s="478" t="s">
        <v>334</v>
      </c>
      <c r="C54" s="350"/>
      <c r="D54" s="350"/>
      <c r="E54" s="350"/>
    </row>
    <row r="55" spans="1:5" s="475" customFormat="1" ht="12" customHeight="1" thickBot="1">
      <c r="A55" s="20" t="s">
        <v>26</v>
      </c>
      <c r="B55" s="341" t="s">
        <v>337</v>
      </c>
      <c r="C55" s="346">
        <f>SUM(C56:C58)</f>
        <v>0</v>
      </c>
      <c r="D55" s="346">
        <f>SUM(D56:D58)</f>
        <v>0</v>
      </c>
      <c r="E55" s="346">
        <f>SUM(E56:E58)</f>
        <v>744</v>
      </c>
    </row>
    <row r="56" spans="1:5" s="475" customFormat="1" ht="12" customHeight="1">
      <c r="A56" s="15" t="s">
        <v>192</v>
      </c>
      <c r="B56" s="476" t="s">
        <v>339</v>
      </c>
      <c r="C56" s="351"/>
      <c r="D56" s="351"/>
      <c r="E56" s="351"/>
    </row>
    <row r="57" spans="1:5" s="475" customFormat="1" ht="12" customHeight="1">
      <c r="A57" s="14" t="s">
        <v>193</v>
      </c>
      <c r="B57" s="477" t="s">
        <v>541</v>
      </c>
      <c r="C57" s="351"/>
      <c r="D57" s="351"/>
      <c r="E57" s="351"/>
    </row>
    <row r="58" spans="1:5" s="475" customFormat="1" ht="12" customHeight="1">
      <c r="A58" s="14" t="s">
        <v>249</v>
      </c>
      <c r="B58" s="477" t="s">
        <v>340</v>
      </c>
      <c r="C58" s="351"/>
      <c r="D58" s="351"/>
      <c r="E58" s="351">
        <v>744</v>
      </c>
    </row>
    <row r="59" spans="1:5" s="475" customFormat="1" ht="12" customHeight="1" thickBot="1">
      <c r="A59" s="16" t="s">
        <v>338</v>
      </c>
      <c r="B59" s="478" t="s">
        <v>341</v>
      </c>
      <c r="C59" s="351"/>
      <c r="D59" s="351"/>
      <c r="E59" s="351"/>
    </row>
    <row r="60" spans="1:5" s="475" customFormat="1" ht="12" customHeight="1" thickBot="1">
      <c r="A60" s="20" t="s">
        <v>27</v>
      </c>
      <c r="B60" s="21" t="s">
        <v>342</v>
      </c>
      <c r="C60" s="352">
        <f>+C5+C12+C19+C26+C33+C44+C50+C55</f>
        <v>16696</v>
      </c>
      <c r="D60" s="352">
        <f>+D5+D12+D19+D26+D33+D44+D50+D55</f>
        <v>18129</v>
      </c>
      <c r="E60" s="352">
        <f>+E5+E12+E19+E26+E33+E44+E50+E55</f>
        <v>19416</v>
      </c>
    </row>
    <row r="61" spans="1:5" s="475" customFormat="1" ht="12" customHeight="1" thickBot="1">
      <c r="A61" s="479" t="s">
        <v>343</v>
      </c>
      <c r="B61" s="341" t="s">
        <v>344</v>
      </c>
      <c r="C61" s="346">
        <f>SUM(C62:C64)</f>
        <v>0</v>
      </c>
      <c r="D61" s="346">
        <f>SUM(D62:D64)</f>
        <v>0</v>
      </c>
      <c r="E61" s="346">
        <f>SUM(E62:E64)</f>
        <v>0</v>
      </c>
    </row>
    <row r="62" spans="1:5" s="475" customFormat="1" ht="12" customHeight="1">
      <c r="A62" s="15" t="s">
        <v>377</v>
      </c>
      <c r="B62" s="476" t="s">
        <v>345</v>
      </c>
      <c r="C62" s="351"/>
      <c r="D62" s="351"/>
      <c r="E62" s="351"/>
    </row>
    <row r="63" spans="1:5" s="475" customFormat="1" ht="12" customHeight="1">
      <c r="A63" s="14" t="s">
        <v>386</v>
      </c>
      <c r="B63" s="477" t="s">
        <v>346</v>
      </c>
      <c r="C63" s="351"/>
      <c r="D63" s="351"/>
      <c r="E63" s="351"/>
    </row>
    <row r="64" spans="1:5" s="475" customFormat="1" ht="12" customHeight="1" thickBot="1">
      <c r="A64" s="16" t="s">
        <v>387</v>
      </c>
      <c r="B64" s="480" t="s">
        <v>347</v>
      </c>
      <c r="C64" s="351"/>
      <c r="D64" s="351"/>
      <c r="E64" s="351"/>
    </row>
    <row r="65" spans="1:5" s="475" customFormat="1" ht="12" customHeight="1" thickBot="1">
      <c r="A65" s="479" t="s">
        <v>348</v>
      </c>
      <c r="B65" s="341" t="s">
        <v>349</v>
      </c>
      <c r="C65" s="346">
        <f>SUM(C66:C69)</f>
        <v>0</v>
      </c>
      <c r="D65" s="346">
        <f>SUM(D66:D69)</f>
        <v>0</v>
      </c>
      <c r="E65" s="346">
        <f>SUM(E66:E69)</f>
        <v>0</v>
      </c>
    </row>
    <row r="66" spans="1:5" s="475" customFormat="1" ht="12" customHeight="1">
      <c r="A66" s="15" t="s">
        <v>160</v>
      </c>
      <c r="B66" s="476" t="s">
        <v>350</v>
      </c>
      <c r="C66" s="351"/>
      <c r="D66" s="351"/>
      <c r="E66" s="351"/>
    </row>
    <row r="67" spans="1:5" s="475" customFormat="1" ht="12" customHeight="1">
      <c r="A67" s="14" t="s">
        <v>161</v>
      </c>
      <c r="B67" s="477" t="s">
        <v>351</v>
      </c>
      <c r="C67" s="351"/>
      <c r="D67" s="351"/>
      <c r="E67" s="351"/>
    </row>
    <row r="68" spans="1:5" s="475" customFormat="1" ht="12" customHeight="1">
      <c r="A68" s="14" t="s">
        <v>378</v>
      </c>
      <c r="B68" s="477" t="s">
        <v>352</v>
      </c>
      <c r="C68" s="351"/>
      <c r="D68" s="351"/>
      <c r="E68" s="351"/>
    </row>
    <row r="69" spans="1:5" s="475" customFormat="1" ht="12" customHeight="1" thickBot="1">
      <c r="A69" s="16" t="s">
        <v>379</v>
      </c>
      <c r="B69" s="478" t="s">
        <v>353</v>
      </c>
      <c r="C69" s="351"/>
      <c r="D69" s="351"/>
      <c r="E69" s="351"/>
    </row>
    <row r="70" spans="1:5" s="475" customFormat="1" ht="12" customHeight="1" thickBot="1">
      <c r="A70" s="479" t="s">
        <v>354</v>
      </c>
      <c r="B70" s="341" t="s">
        <v>355</v>
      </c>
      <c r="C70" s="346">
        <f>SUM(C71:C72)</f>
        <v>8000</v>
      </c>
      <c r="D70" s="346">
        <f>SUM(D71:D72)</f>
        <v>9623</v>
      </c>
      <c r="E70" s="346">
        <f>SUM(E71:E72)</f>
        <v>9623</v>
      </c>
    </row>
    <row r="71" spans="1:5" s="475" customFormat="1" ht="12" customHeight="1">
      <c r="A71" s="15" t="s">
        <v>380</v>
      </c>
      <c r="B71" s="476" t="s">
        <v>356</v>
      </c>
      <c r="C71" s="351">
        <v>8000</v>
      </c>
      <c r="D71" s="351">
        <v>9623</v>
      </c>
      <c r="E71" s="351">
        <v>9623</v>
      </c>
    </row>
    <row r="72" spans="1:5" s="475" customFormat="1" ht="12" customHeight="1" thickBot="1">
      <c r="A72" s="16" t="s">
        <v>381</v>
      </c>
      <c r="B72" s="478" t="s">
        <v>357</v>
      </c>
      <c r="C72" s="351"/>
      <c r="D72" s="351"/>
      <c r="E72" s="351"/>
    </row>
    <row r="73" spans="1:5" s="475" customFormat="1" ht="12" customHeight="1" thickBot="1">
      <c r="A73" s="479" t="s">
        <v>358</v>
      </c>
      <c r="B73" s="341" t="s">
        <v>359</v>
      </c>
      <c r="C73" s="346">
        <f>SUM(C74:C76)</f>
        <v>0</v>
      </c>
      <c r="D73" s="346">
        <f>SUM(D74:D76)</f>
        <v>0</v>
      </c>
      <c r="E73" s="346">
        <f>SUM(E74:E76)</f>
        <v>0</v>
      </c>
    </row>
    <row r="74" spans="1:5" s="475" customFormat="1" ht="12" customHeight="1">
      <c r="A74" s="15" t="s">
        <v>382</v>
      </c>
      <c r="B74" s="476" t="s">
        <v>360</v>
      </c>
      <c r="C74" s="351"/>
      <c r="D74" s="351"/>
      <c r="E74" s="351"/>
    </row>
    <row r="75" spans="1:5" s="475" customFormat="1" ht="12" customHeight="1">
      <c r="A75" s="14" t="s">
        <v>383</v>
      </c>
      <c r="B75" s="477" t="s">
        <v>361</v>
      </c>
      <c r="C75" s="351"/>
      <c r="D75" s="351"/>
      <c r="E75" s="351"/>
    </row>
    <row r="76" spans="1:5" s="475" customFormat="1" ht="12" customHeight="1" thickBot="1">
      <c r="A76" s="16" t="s">
        <v>384</v>
      </c>
      <c r="B76" s="478" t="s">
        <v>362</v>
      </c>
      <c r="C76" s="351"/>
      <c r="D76" s="351"/>
      <c r="E76" s="351"/>
    </row>
    <row r="77" spans="1:5" s="475" customFormat="1" ht="12" customHeight="1" thickBot="1">
      <c r="A77" s="479" t="s">
        <v>363</v>
      </c>
      <c r="B77" s="341" t="s">
        <v>385</v>
      </c>
      <c r="C77" s="346">
        <f>SUM(C78:C81)</f>
        <v>0</v>
      </c>
      <c r="D77" s="346">
        <f>SUM(D78:D81)</f>
        <v>0</v>
      </c>
      <c r="E77" s="346">
        <f>SUM(E78:E81)</f>
        <v>0</v>
      </c>
    </row>
    <row r="78" spans="1:5" s="475" customFormat="1" ht="12" customHeight="1">
      <c r="A78" s="481" t="s">
        <v>364</v>
      </c>
      <c r="B78" s="476" t="s">
        <v>365</v>
      </c>
      <c r="C78" s="351"/>
      <c r="D78" s="351"/>
      <c r="E78" s="351"/>
    </row>
    <row r="79" spans="1:5" s="475" customFormat="1" ht="12" customHeight="1">
      <c r="A79" s="482" t="s">
        <v>366</v>
      </c>
      <c r="B79" s="477" t="s">
        <v>367</v>
      </c>
      <c r="C79" s="351"/>
      <c r="D79" s="351"/>
      <c r="E79" s="351"/>
    </row>
    <row r="80" spans="1:5" s="475" customFormat="1" ht="12" customHeight="1">
      <c r="A80" s="482" t="s">
        <v>368</v>
      </c>
      <c r="B80" s="477" t="s">
        <v>369</v>
      </c>
      <c r="C80" s="351"/>
      <c r="D80" s="351"/>
      <c r="E80" s="351"/>
    </row>
    <row r="81" spans="1:5" s="475" customFormat="1" ht="12" customHeight="1" thickBot="1">
      <c r="A81" s="483" t="s">
        <v>370</v>
      </c>
      <c r="B81" s="478" t="s">
        <v>371</v>
      </c>
      <c r="C81" s="351"/>
      <c r="D81" s="351"/>
      <c r="E81" s="351"/>
    </row>
    <row r="82" spans="1:5" s="475" customFormat="1" ht="13.5" customHeight="1" thickBot="1">
      <c r="A82" s="479" t="s">
        <v>372</v>
      </c>
      <c r="B82" s="341" t="s">
        <v>373</v>
      </c>
      <c r="C82" s="527"/>
      <c r="D82" s="527"/>
      <c r="E82" s="527"/>
    </row>
    <row r="83" spans="1:5" s="475" customFormat="1" ht="15.75" customHeight="1" thickBot="1">
      <c r="A83" s="479" t="s">
        <v>374</v>
      </c>
      <c r="B83" s="484" t="s">
        <v>375</v>
      </c>
      <c r="C83" s="352">
        <f>+C61+C65+C70+C73+C77+C82</f>
        <v>8000</v>
      </c>
      <c r="D83" s="352">
        <f>+D61+D65+D70+D73+D77+D82</f>
        <v>9623</v>
      </c>
      <c r="E83" s="352">
        <f>+E61+E65+E70+E73+E77+E82</f>
        <v>9623</v>
      </c>
    </row>
    <row r="84" spans="1:5" s="475" customFormat="1" ht="16.5" customHeight="1" thickBot="1">
      <c r="A84" s="485" t="s">
        <v>388</v>
      </c>
      <c r="B84" s="486" t="s">
        <v>376</v>
      </c>
      <c r="C84" s="352">
        <f>+C60+C83</f>
        <v>24696</v>
      </c>
      <c r="D84" s="352">
        <f>+D60+D83</f>
        <v>27752</v>
      </c>
      <c r="E84" s="352">
        <f>+E60+E83</f>
        <v>29039</v>
      </c>
    </row>
    <row r="85" spans="1:5" s="475" customFormat="1" ht="83.25" customHeight="1">
      <c r="A85" s="5"/>
      <c r="B85" s="6"/>
      <c r="C85" s="353"/>
      <c r="D85" s="353"/>
      <c r="E85" s="353"/>
    </row>
    <row r="86" spans="1:5" ht="16.5" customHeight="1">
      <c r="A86" s="587" t="s">
        <v>48</v>
      </c>
      <c r="B86" s="587"/>
      <c r="C86" s="587"/>
      <c r="D86" s="473"/>
      <c r="E86" s="473"/>
    </row>
    <row r="87" spans="1:5" s="487" customFormat="1" ht="16.5" customHeight="1" thickBot="1">
      <c r="A87" s="589" t="s">
        <v>164</v>
      </c>
      <c r="B87" s="589"/>
      <c r="C87" s="169" t="s">
        <v>248</v>
      </c>
      <c r="D87" s="169" t="s">
        <v>248</v>
      </c>
      <c r="E87" s="169" t="s">
        <v>248</v>
      </c>
    </row>
    <row r="88" spans="1:5" ht="37.5" customHeight="1" thickBot="1">
      <c r="A88" s="23" t="s">
        <v>76</v>
      </c>
      <c r="B88" s="24" t="s">
        <v>49</v>
      </c>
      <c r="C88" s="45" t="s">
        <v>277</v>
      </c>
      <c r="D88" s="45" t="s">
        <v>596</v>
      </c>
      <c r="E88" s="45" t="s">
        <v>614</v>
      </c>
    </row>
    <row r="89" spans="1:5" s="474" customFormat="1" ht="12" customHeight="1" thickBot="1">
      <c r="A89" s="37">
        <v>1</v>
      </c>
      <c r="B89" s="38">
        <v>2</v>
      </c>
      <c r="C89" s="39">
        <v>3</v>
      </c>
      <c r="D89" s="39">
        <v>3</v>
      </c>
      <c r="E89" s="39">
        <v>3</v>
      </c>
    </row>
    <row r="90" spans="1:5" ht="12" customHeight="1" thickBot="1">
      <c r="A90" s="22" t="s">
        <v>19</v>
      </c>
      <c r="B90" s="31" t="s">
        <v>391</v>
      </c>
      <c r="C90" s="345">
        <f>SUM(C91:C95)</f>
        <v>16846</v>
      </c>
      <c r="D90" s="345">
        <f>SUM(D91:D95)</f>
        <v>18487</v>
      </c>
      <c r="E90" s="345">
        <f>SUM(E91:E95)</f>
        <v>20026</v>
      </c>
    </row>
    <row r="91" spans="1:5" ht="12" customHeight="1">
      <c r="A91" s="17" t="s">
        <v>107</v>
      </c>
      <c r="B91" s="10" t="s">
        <v>50</v>
      </c>
      <c r="C91" s="347">
        <v>4550</v>
      </c>
      <c r="D91" s="347">
        <v>5874</v>
      </c>
      <c r="E91" s="347">
        <v>6210</v>
      </c>
    </row>
    <row r="92" spans="1:5" ht="12" customHeight="1">
      <c r="A92" s="14" t="s">
        <v>108</v>
      </c>
      <c r="B92" s="8" t="s">
        <v>194</v>
      </c>
      <c r="C92" s="348">
        <v>1117</v>
      </c>
      <c r="D92" s="348">
        <v>1294</v>
      </c>
      <c r="E92" s="348">
        <v>1345</v>
      </c>
    </row>
    <row r="93" spans="1:5" ht="12" customHeight="1">
      <c r="A93" s="14" t="s">
        <v>109</v>
      </c>
      <c r="B93" s="8" t="s">
        <v>150</v>
      </c>
      <c r="C93" s="350">
        <v>6946</v>
      </c>
      <c r="D93" s="350">
        <v>7086</v>
      </c>
      <c r="E93" s="350">
        <v>8238</v>
      </c>
    </row>
    <row r="94" spans="1:5" ht="12" customHeight="1">
      <c r="A94" s="14" t="s">
        <v>110</v>
      </c>
      <c r="B94" s="11" t="s">
        <v>195</v>
      </c>
      <c r="C94" s="350">
        <v>2599</v>
      </c>
      <c r="D94" s="350">
        <v>2599</v>
      </c>
      <c r="E94" s="350">
        <v>2599</v>
      </c>
    </row>
    <row r="95" spans="1:5" ht="12" customHeight="1">
      <c r="A95" s="14" t="s">
        <v>121</v>
      </c>
      <c r="B95" s="19" t="s">
        <v>196</v>
      </c>
      <c r="C95" s="350">
        <v>1634</v>
      </c>
      <c r="D95" s="350">
        <v>1634</v>
      </c>
      <c r="E95" s="350">
        <v>1634</v>
      </c>
    </row>
    <row r="96" spans="1:5" ht="12" customHeight="1">
      <c r="A96" s="14" t="s">
        <v>111</v>
      </c>
      <c r="B96" s="8" t="s">
        <v>392</v>
      </c>
      <c r="C96" s="350"/>
      <c r="D96" s="350"/>
      <c r="E96" s="350"/>
    </row>
    <row r="97" spans="1:5" ht="12" customHeight="1">
      <c r="A97" s="14" t="s">
        <v>112</v>
      </c>
      <c r="B97" s="172" t="s">
        <v>393</v>
      </c>
      <c r="C97" s="350"/>
      <c r="D97" s="350"/>
      <c r="E97" s="350"/>
    </row>
    <row r="98" spans="1:5" ht="12" customHeight="1">
      <c r="A98" s="14" t="s">
        <v>122</v>
      </c>
      <c r="B98" s="173" t="s">
        <v>394</v>
      </c>
      <c r="C98" s="350"/>
      <c r="D98" s="350"/>
      <c r="E98" s="350"/>
    </row>
    <row r="99" spans="1:5" ht="12" customHeight="1">
      <c r="A99" s="14" t="s">
        <v>123</v>
      </c>
      <c r="B99" s="173" t="s">
        <v>395</v>
      </c>
      <c r="C99" s="350"/>
      <c r="D99" s="350"/>
      <c r="E99" s="350"/>
    </row>
    <row r="100" spans="1:5" ht="12" customHeight="1">
      <c r="A100" s="14" t="s">
        <v>124</v>
      </c>
      <c r="B100" s="172" t="s">
        <v>396</v>
      </c>
      <c r="C100" s="350">
        <v>1134</v>
      </c>
      <c r="D100" s="350">
        <v>1134</v>
      </c>
      <c r="E100" s="350">
        <v>1134</v>
      </c>
    </row>
    <row r="101" spans="1:5" ht="12" customHeight="1">
      <c r="A101" s="14" t="s">
        <v>125</v>
      </c>
      <c r="B101" s="172" t="s">
        <v>397</v>
      </c>
      <c r="C101" s="350"/>
      <c r="D101" s="350"/>
      <c r="E101" s="350"/>
    </row>
    <row r="102" spans="1:5" ht="12" customHeight="1">
      <c r="A102" s="14" t="s">
        <v>127</v>
      </c>
      <c r="B102" s="173" t="s">
        <v>398</v>
      </c>
      <c r="C102" s="350"/>
      <c r="D102" s="350"/>
      <c r="E102" s="350"/>
    </row>
    <row r="103" spans="1:5" ht="12" customHeight="1">
      <c r="A103" s="13" t="s">
        <v>197</v>
      </c>
      <c r="B103" s="174" t="s">
        <v>399</v>
      </c>
      <c r="C103" s="350"/>
      <c r="D103" s="350"/>
      <c r="E103" s="350"/>
    </row>
    <row r="104" spans="1:5" ht="12" customHeight="1">
      <c r="A104" s="14" t="s">
        <v>389</v>
      </c>
      <c r="B104" s="174" t="s">
        <v>400</v>
      </c>
      <c r="C104" s="350"/>
      <c r="D104" s="350"/>
      <c r="E104" s="350"/>
    </row>
    <row r="105" spans="1:5" ht="12" customHeight="1" thickBot="1">
      <c r="A105" s="18" t="s">
        <v>390</v>
      </c>
      <c r="B105" s="175" t="s">
        <v>401</v>
      </c>
      <c r="C105" s="354">
        <v>500</v>
      </c>
      <c r="D105" s="354">
        <v>500</v>
      </c>
      <c r="E105" s="354">
        <v>500</v>
      </c>
    </row>
    <row r="106" spans="1:5" ht="12" customHeight="1" thickBot="1">
      <c r="A106" s="20" t="s">
        <v>20</v>
      </c>
      <c r="B106" s="30" t="s">
        <v>402</v>
      </c>
      <c r="C106" s="346">
        <f>+C107+C109+C111</f>
        <v>7078</v>
      </c>
      <c r="D106" s="346">
        <f>+D107+D109+D111</f>
        <v>7078</v>
      </c>
      <c r="E106" s="346">
        <f>+E107+E109+E111</f>
        <v>6878</v>
      </c>
    </row>
    <row r="107" spans="1:5" ht="12" customHeight="1">
      <c r="A107" s="15" t="s">
        <v>113</v>
      </c>
      <c r="B107" s="8" t="s">
        <v>247</v>
      </c>
      <c r="C107" s="349">
        <v>350</v>
      </c>
      <c r="D107" s="349">
        <v>350</v>
      </c>
      <c r="E107" s="349">
        <v>906</v>
      </c>
    </row>
    <row r="108" spans="1:5" ht="12" customHeight="1">
      <c r="A108" s="15" t="s">
        <v>114</v>
      </c>
      <c r="B108" s="12" t="s">
        <v>406</v>
      </c>
      <c r="C108" s="349"/>
      <c r="D108" s="349"/>
      <c r="E108" s="349"/>
    </row>
    <row r="109" spans="1:5" ht="12" customHeight="1">
      <c r="A109" s="15" t="s">
        <v>115</v>
      </c>
      <c r="B109" s="12" t="s">
        <v>198</v>
      </c>
      <c r="C109" s="348">
        <v>6728</v>
      </c>
      <c r="D109" s="348">
        <v>6728</v>
      </c>
      <c r="E109" s="348">
        <v>5972</v>
      </c>
    </row>
    <row r="110" spans="1:5" ht="12" customHeight="1">
      <c r="A110" s="15" t="s">
        <v>116</v>
      </c>
      <c r="B110" s="12" t="s">
        <v>407</v>
      </c>
      <c r="C110" s="313"/>
      <c r="D110" s="313"/>
      <c r="E110" s="313"/>
    </row>
    <row r="111" spans="1:5" ht="12" customHeight="1">
      <c r="A111" s="15" t="s">
        <v>117</v>
      </c>
      <c r="B111" s="343" t="s">
        <v>250</v>
      </c>
      <c r="C111" s="313"/>
      <c r="D111" s="313"/>
      <c r="E111" s="313"/>
    </row>
    <row r="112" spans="1:5" ht="12" customHeight="1">
      <c r="A112" s="15" t="s">
        <v>126</v>
      </c>
      <c r="B112" s="342" t="s">
        <v>542</v>
      </c>
      <c r="C112" s="313"/>
      <c r="D112" s="313"/>
      <c r="E112" s="313"/>
    </row>
    <row r="113" spans="1:5" ht="12" customHeight="1">
      <c r="A113" s="15" t="s">
        <v>128</v>
      </c>
      <c r="B113" s="472" t="s">
        <v>412</v>
      </c>
      <c r="C113" s="313"/>
      <c r="D113" s="313"/>
      <c r="E113" s="313"/>
    </row>
    <row r="114" spans="1:5" ht="15.75">
      <c r="A114" s="15" t="s">
        <v>199</v>
      </c>
      <c r="B114" s="173" t="s">
        <v>395</v>
      </c>
      <c r="C114" s="313"/>
      <c r="D114" s="313"/>
      <c r="E114" s="313"/>
    </row>
    <row r="115" spans="1:5" ht="12" customHeight="1">
      <c r="A115" s="15" t="s">
        <v>200</v>
      </c>
      <c r="B115" s="173" t="s">
        <v>411</v>
      </c>
      <c r="C115" s="313"/>
      <c r="D115" s="313"/>
      <c r="E115" s="313"/>
    </row>
    <row r="116" spans="1:5" ht="12" customHeight="1">
      <c r="A116" s="15" t="s">
        <v>201</v>
      </c>
      <c r="B116" s="173" t="s">
        <v>410</v>
      </c>
      <c r="C116" s="313"/>
      <c r="D116" s="313"/>
      <c r="E116" s="313"/>
    </row>
    <row r="117" spans="1:5" ht="12" customHeight="1">
      <c r="A117" s="15" t="s">
        <v>403</v>
      </c>
      <c r="B117" s="173" t="s">
        <v>398</v>
      </c>
      <c r="C117" s="313"/>
      <c r="D117" s="313"/>
      <c r="E117" s="313"/>
    </row>
    <row r="118" spans="1:5" ht="12" customHeight="1">
      <c r="A118" s="15" t="s">
        <v>404</v>
      </c>
      <c r="B118" s="173" t="s">
        <v>409</v>
      </c>
      <c r="C118" s="313"/>
      <c r="D118" s="313"/>
      <c r="E118" s="313"/>
    </row>
    <row r="119" spans="1:5" ht="16.5" thickBot="1">
      <c r="A119" s="13" t="s">
        <v>405</v>
      </c>
      <c r="B119" s="173" t="s">
        <v>408</v>
      </c>
      <c r="C119" s="315"/>
      <c r="D119" s="315"/>
      <c r="E119" s="315"/>
    </row>
    <row r="120" spans="1:5" ht="12" customHeight="1" thickBot="1">
      <c r="A120" s="20" t="s">
        <v>21</v>
      </c>
      <c r="B120" s="153" t="s">
        <v>413</v>
      </c>
      <c r="C120" s="346">
        <f>+C121+C122</f>
        <v>772</v>
      </c>
      <c r="D120" s="346">
        <f>+D121+D122</f>
        <v>2187</v>
      </c>
      <c r="E120" s="346">
        <f>+E121+E122</f>
        <v>2135</v>
      </c>
    </row>
    <row r="121" spans="1:5" ht="12" customHeight="1">
      <c r="A121" s="15" t="s">
        <v>96</v>
      </c>
      <c r="B121" s="9" t="s">
        <v>63</v>
      </c>
      <c r="C121" s="349"/>
      <c r="D121" s="349"/>
      <c r="E121" s="349"/>
    </row>
    <row r="122" spans="1:5" ht="12" customHeight="1" thickBot="1">
      <c r="A122" s="16" t="s">
        <v>97</v>
      </c>
      <c r="B122" s="12" t="s">
        <v>64</v>
      </c>
      <c r="C122" s="350">
        <v>772</v>
      </c>
      <c r="D122" s="350">
        <v>2187</v>
      </c>
      <c r="E122" s="350">
        <v>2135</v>
      </c>
    </row>
    <row r="123" spans="1:5" ht="12" customHeight="1" thickBot="1">
      <c r="A123" s="20" t="s">
        <v>22</v>
      </c>
      <c r="B123" s="153" t="s">
        <v>414</v>
      </c>
      <c r="C123" s="346">
        <f>+C90+C106+C120</f>
        <v>24696</v>
      </c>
      <c r="D123" s="346">
        <f>+D90+D106+D120</f>
        <v>27752</v>
      </c>
      <c r="E123" s="346">
        <f>+E90+E106+E120</f>
        <v>29039</v>
      </c>
    </row>
    <row r="124" spans="1:5" ht="12" customHeight="1" thickBot="1">
      <c r="A124" s="20" t="s">
        <v>23</v>
      </c>
      <c r="B124" s="153" t="s">
        <v>415</v>
      </c>
      <c r="C124" s="346">
        <f>+C125+C126+C127</f>
        <v>0</v>
      </c>
      <c r="D124" s="346">
        <f>+D125+D126+D127</f>
        <v>0</v>
      </c>
      <c r="E124" s="346">
        <f>+E125+E126+E127</f>
        <v>0</v>
      </c>
    </row>
    <row r="125" spans="1:5" ht="12" customHeight="1">
      <c r="A125" s="15" t="s">
        <v>100</v>
      </c>
      <c r="B125" s="9" t="s">
        <v>416</v>
      </c>
      <c r="C125" s="313"/>
      <c r="D125" s="313"/>
      <c r="E125" s="313"/>
    </row>
    <row r="126" spans="1:5" ht="12" customHeight="1">
      <c r="A126" s="15" t="s">
        <v>101</v>
      </c>
      <c r="B126" s="9" t="s">
        <v>417</v>
      </c>
      <c r="C126" s="313"/>
      <c r="D126" s="313"/>
      <c r="E126" s="313"/>
    </row>
    <row r="127" spans="1:5" ht="12" customHeight="1" thickBot="1">
      <c r="A127" s="13" t="s">
        <v>102</v>
      </c>
      <c r="B127" s="7" t="s">
        <v>418</v>
      </c>
      <c r="C127" s="313"/>
      <c r="D127" s="313"/>
      <c r="E127" s="313"/>
    </row>
    <row r="128" spans="1:5" ht="12" customHeight="1" thickBot="1">
      <c r="A128" s="20" t="s">
        <v>24</v>
      </c>
      <c r="B128" s="153" t="s">
        <v>483</v>
      </c>
      <c r="C128" s="346">
        <f>+C129+C130+C131+C132</f>
        <v>0</v>
      </c>
      <c r="D128" s="346">
        <f>+D129+D130+D131+D132</f>
        <v>0</v>
      </c>
      <c r="E128" s="346">
        <f>+E129+E130+E131+E132</f>
        <v>0</v>
      </c>
    </row>
    <row r="129" spans="1:5" ht="12" customHeight="1">
      <c r="A129" s="15" t="s">
        <v>103</v>
      </c>
      <c r="B129" s="9" t="s">
        <v>419</v>
      </c>
      <c r="C129" s="313"/>
      <c r="D129" s="313"/>
      <c r="E129" s="313"/>
    </row>
    <row r="130" spans="1:5" ht="12" customHeight="1">
      <c r="A130" s="15" t="s">
        <v>104</v>
      </c>
      <c r="B130" s="9" t="s">
        <v>420</v>
      </c>
      <c r="C130" s="313"/>
      <c r="D130" s="313"/>
      <c r="E130" s="313"/>
    </row>
    <row r="131" spans="1:5" ht="12" customHeight="1">
      <c r="A131" s="15" t="s">
        <v>322</v>
      </c>
      <c r="B131" s="9" t="s">
        <v>421</v>
      </c>
      <c r="C131" s="313"/>
      <c r="D131" s="313"/>
      <c r="E131" s="313"/>
    </row>
    <row r="132" spans="1:5" ht="12" customHeight="1" thickBot="1">
      <c r="A132" s="13" t="s">
        <v>323</v>
      </c>
      <c r="B132" s="7" t="s">
        <v>422</v>
      </c>
      <c r="C132" s="313"/>
      <c r="D132" s="313"/>
      <c r="E132" s="313"/>
    </row>
    <row r="133" spans="1:5" ht="12" customHeight="1" thickBot="1">
      <c r="A133" s="20" t="s">
        <v>25</v>
      </c>
      <c r="B133" s="153" t="s">
        <v>423</v>
      </c>
      <c r="C133" s="352">
        <f>+C134+C135+C136+C137</f>
        <v>0</v>
      </c>
      <c r="D133" s="352">
        <f>+D134+D135+D136+D137</f>
        <v>0</v>
      </c>
      <c r="E133" s="352">
        <f>+E134+E135+E136+E137</f>
        <v>0</v>
      </c>
    </row>
    <row r="134" spans="1:5" ht="12" customHeight="1">
      <c r="A134" s="15" t="s">
        <v>105</v>
      </c>
      <c r="B134" s="9" t="s">
        <v>424</v>
      </c>
      <c r="C134" s="313"/>
      <c r="D134" s="313"/>
      <c r="E134" s="313"/>
    </row>
    <row r="135" spans="1:5" ht="12" customHeight="1">
      <c r="A135" s="15" t="s">
        <v>106</v>
      </c>
      <c r="B135" s="9" t="s">
        <v>434</v>
      </c>
      <c r="C135" s="313"/>
      <c r="D135" s="313"/>
      <c r="E135" s="313"/>
    </row>
    <row r="136" spans="1:5" ht="12" customHeight="1">
      <c r="A136" s="15" t="s">
        <v>335</v>
      </c>
      <c r="B136" s="9" t="s">
        <v>425</v>
      </c>
      <c r="C136" s="313"/>
      <c r="D136" s="313"/>
      <c r="E136" s="313"/>
    </row>
    <row r="137" spans="1:5" ht="12" customHeight="1" thickBot="1">
      <c r="A137" s="13" t="s">
        <v>336</v>
      </c>
      <c r="B137" s="7" t="s">
        <v>426</v>
      </c>
      <c r="C137" s="313"/>
      <c r="D137" s="313"/>
      <c r="E137" s="313"/>
    </row>
    <row r="138" spans="1:5" ht="12" customHeight="1" thickBot="1">
      <c r="A138" s="20" t="s">
        <v>26</v>
      </c>
      <c r="B138" s="153" t="s">
        <v>427</v>
      </c>
      <c r="C138" s="355">
        <f>+C139+C140+C141+C142</f>
        <v>0</v>
      </c>
      <c r="D138" s="355">
        <f>+D139+D140+D141+D142</f>
        <v>0</v>
      </c>
      <c r="E138" s="355">
        <f>+E139+E140+E141+E142</f>
        <v>0</v>
      </c>
    </row>
    <row r="139" spans="1:5" ht="12" customHeight="1">
      <c r="A139" s="15" t="s">
        <v>192</v>
      </c>
      <c r="B139" s="9" t="s">
        <v>428</v>
      </c>
      <c r="C139" s="313"/>
      <c r="D139" s="313"/>
      <c r="E139" s="313"/>
    </row>
    <row r="140" spans="1:5" ht="12" customHeight="1">
      <c r="A140" s="15" t="s">
        <v>193</v>
      </c>
      <c r="B140" s="9" t="s">
        <v>429</v>
      </c>
      <c r="C140" s="313"/>
      <c r="D140" s="313"/>
      <c r="E140" s="313"/>
    </row>
    <row r="141" spans="1:5" ht="12" customHeight="1">
      <c r="A141" s="15" t="s">
        <v>249</v>
      </c>
      <c r="B141" s="9" t="s">
        <v>430</v>
      </c>
      <c r="C141" s="313"/>
      <c r="D141" s="313"/>
      <c r="E141" s="313"/>
    </row>
    <row r="142" spans="1:5" ht="12" customHeight="1" thickBot="1">
      <c r="A142" s="15" t="s">
        <v>338</v>
      </c>
      <c r="B142" s="9" t="s">
        <v>431</v>
      </c>
      <c r="C142" s="313"/>
      <c r="D142" s="313"/>
      <c r="E142" s="313"/>
    </row>
    <row r="143" spans="1:9" ht="15" customHeight="1" thickBot="1">
      <c r="A143" s="20" t="s">
        <v>27</v>
      </c>
      <c r="B143" s="153" t="s">
        <v>432</v>
      </c>
      <c r="C143" s="488">
        <f>+C124+C128+C133+C138</f>
        <v>0</v>
      </c>
      <c r="D143" s="488">
        <f>+D124+D128+D133+D138</f>
        <v>0</v>
      </c>
      <c r="E143" s="488">
        <f>+E124+E128+E133+E138</f>
        <v>0</v>
      </c>
      <c r="F143" s="489"/>
      <c r="G143" s="490"/>
      <c r="H143" s="490"/>
      <c r="I143" s="490"/>
    </row>
    <row r="144" spans="1:5" s="475" customFormat="1" ht="12.75" customHeight="1" thickBot="1">
      <c r="A144" s="344" t="s">
        <v>28</v>
      </c>
      <c r="B144" s="438" t="s">
        <v>433</v>
      </c>
      <c r="C144" s="488">
        <f>+C123+C143</f>
        <v>24696</v>
      </c>
      <c r="D144" s="488">
        <f>+D123+D143</f>
        <v>27752</v>
      </c>
      <c r="E144" s="488">
        <f>+E123+E143</f>
        <v>29039</v>
      </c>
    </row>
    <row r="145" ht="7.5" customHeight="1"/>
    <row r="146" spans="1:5" ht="15.75">
      <c r="A146" s="590" t="s">
        <v>435</v>
      </c>
      <c r="B146" s="590"/>
      <c r="C146" s="590"/>
      <c r="D146" s="473"/>
      <c r="E146" s="473"/>
    </row>
    <row r="147" spans="1:5" ht="15" customHeight="1" thickBot="1">
      <c r="A147" s="588" t="s">
        <v>165</v>
      </c>
      <c r="B147" s="588"/>
      <c r="C147" s="356" t="s">
        <v>248</v>
      </c>
      <c r="D147" s="356" t="s">
        <v>248</v>
      </c>
      <c r="E147" s="356" t="s">
        <v>248</v>
      </c>
    </row>
    <row r="148" spans="1:5" ht="13.5" customHeight="1" thickBot="1">
      <c r="A148" s="20">
        <v>1</v>
      </c>
      <c r="B148" s="30" t="s">
        <v>436</v>
      </c>
      <c r="C148" s="346">
        <f>+C60-C123</f>
        <v>-8000</v>
      </c>
      <c r="D148" s="346">
        <f>+D60-D123</f>
        <v>-9623</v>
      </c>
      <c r="E148" s="346">
        <f>+E60-E123</f>
        <v>-9623</v>
      </c>
    </row>
    <row r="149" spans="1:5" ht="27.75" customHeight="1" thickBot="1">
      <c r="A149" s="20" t="s">
        <v>20</v>
      </c>
      <c r="B149" s="30" t="s">
        <v>437</v>
      </c>
      <c r="C149" s="346">
        <f>+C83-C143</f>
        <v>8000</v>
      </c>
      <c r="D149" s="346">
        <f>+D83-D143</f>
        <v>9623</v>
      </c>
      <c r="E149" s="346">
        <f>+E83-E143</f>
        <v>9623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Pula Község Önkormányzata
2014. ÉVI KÖLTSÉGVETÉSÉNEK ÖSSZEVONT MÉRLEGE&amp;10
&amp;R&amp;"Times New Roman CE,Félkövér dőlt"&amp;11 1.1. melléklet a 2/2014. (II.18.)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1" sqref="G11"/>
    </sheetView>
  </sheetViews>
  <sheetFormatPr defaultColWidth="9.00390625" defaultRowHeight="12.75"/>
  <cols>
    <col min="1" max="1" width="13.875" style="290" customWidth="1"/>
    <col min="2" max="2" width="79.125" style="291" customWidth="1"/>
    <col min="3" max="3" width="25.00390625" style="291" customWidth="1"/>
    <col min="4" max="16384" width="9.375" style="291" customWidth="1"/>
  </cols>
  <sheetData>
    <row r="1" spans="1:3" s="270" customFormat="1" ht="21" customHeight="1" thickBot="1">
      <c r="A1" s="269"/>
      <c r="B1" s="271"/>
      <c r="C1" s="518" t="s">
        <v>532</v>
      </c>
    </row>
    <row r="2" spans="1:3" s="519" customFormat="1" ht="25.5" customHeight="1">
      <c r="A2" s="466" t="s">
        <v>217</v>
      </c>
      <c r="B2" s="407" t="s">
        <v>498</v>
      </c>
      <c r="C2" s="422" t="s">
        <v>65</v>
      </c>
    </row>
    <row r="3" spans="1:3" s="519" customFormat="1" ht="24.75" thickBot="1">
      <c r="A3" s="511" t="s">
        <v>216</v>
      </c>
      <c r="B3" s="408" t="s">
        <v>523</v>
      </c>
      <c r="C3" s="423" t="s">
        <v>65</v>
      </c>
    </row>
    <row r="4" spans="1:3" s="520" customFormat="1" ht="15.75" customHeight="1" thickBot="1">
      <c r="A4" s="273"/>
      <c r="B4" s="273"/>
      <c r="C4" s="274" t="s">
        <v>56</v>
      </c>
    </row>
    <row r="5" spans="1:3" ht="13.5" thickBot="1">
      <c r="A5" s="467" t="s">
        <v>218</v>
      </c>
      <c r="B5" s="275" t="s">
        <v>57</v>
      </c>
      <c r="C5" s="276" t="s">
        <v>58</v>
      </c>
    </row>
    <row r="6" spans="1:3" s="521" customFormat="1" ht="12.75" customHeight="1" thickBot="1">
      <c r="A6" s="236">
        <v>1</v>
      </c>
      <c r="B6" s="237">
        <v>2</v>
      </c>
      <c r="C6" s="238">
        <v>3</v>
      </c>
    </row>
    <row r="7" spans="1:3" s="521" customFormat="1" ht="15.75" customHeight="1" thickBot="1">
      <c r="A7" s="277"/>
      <c r="B7" s="278" t="s">
        <v>59</v>
      </c>
      <c r="C7" s="279"/>
    </row>
    <row r="8" spans="1:3" s="424" customFormat="1" ht="12" customHeight="1" thickBot="1">
      <c r="A8" s="236" t="s">
        <v>19</v>
      </c>
      <c r="B8" s="280" t="s">
        <v>499</v>
      </c>
      <c r="C8" s="366">
        <f>SUM(C9:C18)</f>
        <v>0</v>
      </c>
    </row>
    <row r="9" spans="1:3" s="424" customFormat="1" ht="12" customHeight="1">
      <c r="A9" s="512" t="s">
        <v>107</v>
      </c>
      <c r="B9" s="10" t="s">
        <v>311</v>
      </c>
      <c r="C9" s="413"/>
    </row>
    <row r="10" spans="1:3" s="424" customFormat="1" ht="12" customHeight="1">
      <c r="A10" s="513" t="s">
        <v>108</v>
      </c>
      <c r="B10" s="8" t="s">
        <v>312</v>
      </c>
      <c r="C10" s="364"/>
    </row>
    <row r="11" spans="1:3" s="424" customFormat="1" ht="12" customHeight="1">
      <c r="A11" s="513" t="s">
        <v>109</v>
      </c>
      <c r="B11" s="8" t="s">
        <v>313</v>
      </c>
      <c r="C11" s="364"/>
    </row>
    <row r="12" spans="1:3" s="424" customFormat="1" ht="12" customHeight="1">
      <c r="A12" s="513" t="s">
        <v>110</v>
      </c>
      <c r="B12" s="8" t="s">
        <v>314</v>
      </c>
      <c r="C12" s="364"/>
    </row>
    <row r="13" spans="1:3" s="424" customFormat="1" ht="12" customHeight="1">
      <c r="A13" s="513" t="s">
        <v>159</v>
      </c>
      <c r="B13" s="8" t="s">
        <v>315</v>
      </c>
      <c r="C13" s="364"/>
    </row>
    <row r="14" spans="1:3" s="424" customFormat="1" ht="12" customHeight="1">
      <c r="A14" s="513" t="s">
        <v>111</v>
      </c>
      <c r="B14" s="8" t="s">
        <v>500</v>
      </c>
      <c r="C14" s="364"/>
    </row>
    <row r="15" spans="1:3" s="424" customFormat="1" ht="12" customHeight="1">
      <c r="A15" s="513" t="s">
        <v>112</v>
      </c>
      <c r="B15" s="7" t="s">
        <v>501</v>
      </c>
      <c r="C15" s="364"/>
    </row>
    <row r="16" spans="1:3" s="424" customFormat="1" ht="12" customHeight="1">
      <c r="A16" s="513" t="s">
        <v>122</v>
      </c>
      <c r="B16" s="8" t="s">
        <v>318</v>
      </c>
      <c r="C16" s="414"/>
    </row>
    <row r="17" spans="1:3" s="522" customFormat="1" ht="12" customHeight="1">
      <c r="A17" s="513" t="s">
        <v>123</v>
      </c>
      <c r="B17" s="8" t="s">
        <v>319</v>
      </c>
      <c r="C17" s="364"/>
    </row>
    <row r="18" spans="1:3" s="522" customFormat="1" ht="12" customHeight="1" thickBot="1">
      <c r="A18" s="513" t="s">
        <v>124</v>
      </c>
      <c r="B18" s="7" t="s">
        <v>320</v>
      </c>
      <c r="C18" s="365"/>
    </row>
    <row r="19" spans="1:3" s="424" customFormat="1" ht="12" customHeight="1" thickBot="1">
      <c r="A19" s="236" t="s">
        <v>20</v>
      </c>
      <c r="B19" s="280" t="s">
        <v>502</v>
      </c>
      <c r="C19" s="366">
        <f>SUM(C20:C22)</f>
        <v>0</v>
      </c>
    </row>
    <row r="20" spans="1:3" s="522" customFormat="1" ht="12" customHeight="1">
      <c r="A20" s="513" t="s">
        <v>113</v>
      </c>
      <c r="B20" s="9" t="s">
        <v>286</v>
      </c>
      <c r="C20" s="364"/>
    </row>
    <row r="21" spans="1:3" s="522" customFormat="1" ht="12" customHeight="1">
      <c r="A21" s="513" t="s">
        <v>114</v>
      </c>
      <c r="B21" s="8" t="s">
        <v>503</v>
      </c>
      <c r="C21" s="364"/>
    </row>
    <row r="22" spans="1:3" s="522" customFormat="1" ht="12" customHeight="1">
      <c r="A22" s="513" t="s">
        <v>115</v>
      </c>
      <c r="B22" s="8" t="s">
        <v>504</v>
      </c>
      <c r="C22" s="364"/>
    </row>
    <row r="23" spans="1:3" s="522" customFormat="1" ht="12" customHeight="1" thickBot="1">
      <c r="A23" s="513" t="s">
        <v>116</v>
      </c>
      <c r="B23" s="8" t="s">
        <v>2</v>
      </c>
      <c r="C23" s="364"/>
    </row>
    <row r="24" spans="1:3" s="522" customFormat="1" ht="12" customHeight="1" thickBot="1">
      <c r="A24" s="244" t="s">
        <v>21</v>
      </c>
      <c r="B24" s="153" t="s">
        <v>185</v>
      </c>
      <c r="C24" s="393"/>
    </row>
    <row r="25" spans="1:3" s="522" customFormat="1" ht="12" customHeight="1" thickBot="1">
      <c r="A25" s="244" t="s">
        <v>22</v>
      </c>
      <c r="B25" s="153" t="s">
        <v>505</v>
      </c>
      <c r="C25" s="366">
        <f>+C26+C27</f>
        <v>0</v>
      </c>
    </row>
    <row r="26" spans="1:3" s="522" customFormat="1" ht="12" customHeight="1">
      <c r="A26" s="514" t="s">
        <v>296</v>
      </c>
      <c r="B26" s="515" t="s">
        <v>503</v>
      </c>
      <c r="C26" s="95"/>
    </row>
    <row r="27" spans="1:3" s="522" customFormat="1" ht="12" customHeight="1">
      <c r="A27" s="514" t="s">
        <v>299</v>
      </c>
      <c r="B27" s="516" t="s">
        <v>506</v>
      </c>
      <c r="C27" s="367"/>
    </row>
    <row r="28" spans="1:3" s="522" customFormat="1" ht="12" customHeight="1" thickBot="1">
      <c r="A28" s="513" t="s">
        <v>300</v>
      </c>
      <c r="B28" s="517" t="s">
        <v>507</v>
      </c>
      <c r="C28" s="102"/>
    </row>
    <row r="29" spans="1:3" s="522" customFormat="1" ht="12" customHeight="1" thickBot="1">
      <c r="A29" s="244" t="s">
        <v>23</v>
      </c>
      <c r="B29" s="153" t="s">
        <v>508</v>
      </c>
      <c r="C29" s="366">
        <f>+C30+C31+C32</f>
        <v>0</v>
      </c>
    </row>
    <row r="30" spans="1:3" s="522" customFormat="1" ht="12" customHeight="1">
      <c r="A30" s="514" t="s">
        <v>100</v>
      </c>
      <c r="B30" s="515" t="s">
        <v>325</v>
      </c>
      <c r="C30" s="95"/>
    </row>
    <row r="31" spans="1:3" s="522" customFormat="1" ht="12" customHeight="1">
      <c r="A31" s="514" t="s">
        <v>101</v>
      </c>
      <c r="B31" s="516" t="s">
        <v>326</v>
      </c>
      <c r="C31" s="367"/>
    </row>
    <row r="32" spans="1:3" s="522" customFormat="1" ht="12" customHeight="1" thickBot="1">
      <c r="A32" s="513" t="s">
        <v>102</v>
      </c>
      <c r="B32" s="171" t="s">
        <v>327</v>
      </c>
      <c r="C32" s="102"/>
    </row>
    <row r="33" spans="1:3" s="424" customFormat="1" ht="12" customHeight="1" thickBot="1">
      <c r="A33" s="244" t="s">
        <v>24</v>
      </c>
      <c r="B33" s="153" t="s">
        <v>440</v>
      </c>
      <c r="C33" s="393"/>
    </row>
    <row r="34" spans="1:3" s="424" customFormat="1" ht="12" customHeight="1" thickBot="1">
      <c r="A34" s="244" t="s">
        <v>25</v>
      </c>
      <c r="B34" s="153" t="s">
        <v>509</v>
      </c>
      <c r="C34" s="415"/>
    </row>
    <row r="35" spans="1:3" s="424" customFormat="1" ht="12" customHeight="1" thickBot="1">
      <c r="A35" s="236" t="s">
        <v>26</v>
      </c>
      <c r="B35" s="153" t="s">
        <v>510</v>
      </c>
      <c r="C35" s="416">
        <f>+C8+C19+C24+C25+C29+C33+C34</f>
        <v>0</v>
      </c>
    </row>
    <row r="36" spans="1:3" s="424" customFormat="1" ht="12" customHeight="1" thickBot="1">
      <c r="A36" s="281" t="s">
        <v>27</v>
      </c>
      <c r="B36" s="153" t="s">
        <v>511</v>
      </c>
      <c r="C36" s="416">
        <f>+C37+C38+C39</f>
        <v>0</v>
      </c>
    </row>
    <row r="37" spans="1:3" s="424" customFormat="1" ht="12" customHeight="1">
      <c r="A37" s="514" t="s">
        <v>512</v>
      </c>
      <c r="B37" s="515" t="s">
        <v>257</v>
      </c>
      <c r="C37" s="95"/>
    </row>
    <row r="38" spans="1:3" s="424" customFormat="1" ht="12" customHeight="1">
      <c r="A38" s="514" t="s">
        <v>513</v>
      </c>
      <c r="B38" s="516" t="s">
        <v>3</v>
      </c>
      <c r="C38" s="367"/>
    </row>
    <row r="39" spans="1:3" s="522" customFormat="1" ht="12" customHeight="1" thickBot="1">
      <c r="A39" s="513" t="s">
        <v>514</v>
      </c>
      <c r="B39" s="171" t="s">
        <v>515</v>
      </c>
      <c r="C39" s="102"/>
    </row>
    <row r="40" spans="1:3" s="522" customFormat="1" ht="15" customHeight="1" thickBot="1">
      <c r="A40" s="281" t="s">
        <v>28</v>
      </c>
      <c r="B40" s="282" t="s">
        <v>516</v>
      </c>
      <c r="C40" s="419">
        <f>+C35+C36</f>
        <v>0</v>
      </c>
    </row>
    <row r="41" spans="1:3" s="522" customFormat="1" ht="15" customHeight="1">
      <c r="A41" s="283"/>
      <c r="B41" s="284"/>
      <c r="C41" s="417"/>
    </row>
    <row r="42" spans="1:3" ht="13.5" thickBot="1">
      <c r="A42" s="285"/>
      <c r="B42" s="286"/>
      <c r="C42" s="418"/>
    </row>
    <row r="43" spans="1:3" s="521" customFormat="1" ht="16.5" customHeight="1" thickBot="1">
      <c r="A43" s="287"/>
      <c r="B43" s="288" t="s">
        <v>61</v>
      </c>
      <c r="C43" s="419"/>
    </row>
    <row r="44" spans="1:3" s="523" customFormat="1" ht="12" customHeight="1" thickBot="1">
      <c r="A44" s="244" t="s">
        <v>19</v>
      </c>
      <c r="B44" s="153" t="s">
        <v>517</v>
      </c>
      <c r="C44" s="366">
        <f>SUM(C45:C49)</f>
        <v>0</v>
      </c>
    </row>
    <row r="45" spans="1:3" ht="12" customHeight="1">
      <c r="A45" s="513" t="s">
        <v>107</v>
      </c>
      <c r="B45" s="9" t="s">
        <v>50</v>
      </c>
      <c r="C45" s="95"/>
    </row>
    <row r="46" spans="1:3" ht="12" customHeight="1">
      <c r="A46" s="513" t="s">
        <v>108</v>
      </c>
      <c r="B46" s="8" t="s">
        <v>194</v>
      </c>
      <c r="C46" s="98"/>
    </row>
    <row r="47" spans="1:3" ht="12" customHeight="1">
      <c r="A47" s="513" t="s">
        <v>109</v>
      </c>
      <c r="B47" s="8" t="s">
        <v>150</v>
      </c>
      <c r="C47" s="98"/>
    </row>
    <row r="48" spans="1:3" ht="12" customHeight="1">
      <c r="A48" s="513" t="s">
        <v>110</v>
      </c>
      <c r="B48" s="8" t="s">
        <v>195</v>
      </c>
      <c r="C48" s="98"/>
    </row>
    <row r="49" spans="1:3" ht="12" customHeight="1" thickBot="1">
      <c r="A49" s="513" t="s">
        <v>159</v>
      </c>
      <c r="B49" s="8" t="s">
        <v>196</v>
      </c>
      <c r="C49" s="98"/>
    </row>
    <row r="50" spans="1:3" ht="12" customHeight="1" thickBot="1">
      <c r="A50" s="244" t="s">
        <v>20</v>
      </c>
      <c r="B50" s="153" t="s">
        <v>518</v>
      </c>
      <c r="C50" s="366">
        <f>SUM(C51:C53)</f>
        <v>0</v>
      </c>
    </row>
    <row r="51" spans="1:3" s="523" customFormat="1" ht="12" customHeight="1">
      <c r="A51" s="513" t="s">
        <v>113</v>
      </c>
      <c r="B51" s="9" t="s">
        <v>247</v>
      </c>
      <c r="C51" s="95"/>
    </row>
    <row r="52" spans="1:3" ht="12" customHeight="1">
      <c r="A52" s="513" t="s">
        <v>114</v>
      </c>
      <c r="B52" s="8" t="s">
        <v>198</v>
      </c>
      <c r="C52" s="98"/>
    </row>
    <row r="53" spans="1:3" ht="12" customHeight="1">
      <c r="A53" s="513" t="s">
        <v>115</v>
      </c>
      <c r="B53" s="8" t="s">
        <v>62</v>
      </c>
      <c r="C53" s="98"/>
    </row>
    <row r="54" spans="1:3" ht="12" customHeight="1" thickBot="1">
      <c r="A54" s="513" t="s">
        <v>116</v>
      </c>
      <c r="B54" s="8" t="s">
        <v>4</v>
      </c>
      <c r="C54" s="98"/>
    </row>
    <row r="55" spans="1:3" ht="15" customHeight="1" thickBot="1">
      <c r="A55" s="244" t="s">
        <v>21</v>
      </c>
      <c r="B55" s="289" t="s">
        <v>519</v>
      </c>
      <c r="C55" s="420">
        <f>+C44+C50</f>
        <v>0</v>
      </c>
    </row>
    <row r="56" ht="13.5" thickBot="1">
      <c r="C56" s="421"/>
    </row>
    <row r="57" spans="1:3" ht="15" customHeight="1" thickBot="1">
      <c r="A57" s="292" t="s">
        <v>219</v>
      </c>
      <c r="B57" s="293"/>
      <c r="C57" s="150"/>
    </row>
    <row r="58" spans="1:3" ht="14.25" customHeight="1" thickBot="1">
      <c r="A58" s="292" t="s">
        <v>220</v>
      </c>
      <c r="B58" s="293"/>
      <c r="C5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4" sqref="G14"/>
    </sheetView>
  </sheetViews>
  <sheetFormatPr defaultColWidth="9.00390625" defaultRowHeight="12.75"/>
  <cols>
    <col min="1" max="1" width="13.875" style="290" customWidth="1"/>
    <col min="2" max="2" width="79.125" style="291" customWidth="1"/>
    <col min="3" max="3" width="25.00390625" style="291" customWidth="1"/>
    <col min="4" max="16384" width="9.375" style="291" customWidth="1"/>
  </cols>
  <sheetData>
    <row r="1" spans="1:3" s="270" customFormat="1" ht="21" customHeight="1" thickBot="1">
      <c r="A1" s="269"/>
      <c r="B1" s="271"/>
      <c r="C1" s="518" t="s">
        <v>531</v>
      </c>
    </row>
    <row r="2" spans="1:3" s="519" customFormat="1" ht="25.5" customHeight="1">
      <c r="A2" s="466" t="s">
        <v>217</v>
      </c>
      <c r="B2" s="407" t="s">
        <v>498</v>
      </c>
      <c r="C2" s="422" t="s">
        <v>65</v>
      </c>
    </row>
    <row r="3" spans="1:3" s="519" customFormat="1" ht="24.75" thickBot="1">
      <c r="A3" s="511" t="s">
        <v>216</v>
      </c>
      <c r="B3" s="408" t="s">
        <v>525</v>
      </c>
      <c r="C3" s="423" t="s">
        <v>66</v>
      </c>
    </row>
    <row r="4" spans="1:3" s="520" customFormat="1" ht="15.75" customHeight="1" thickBot="1">
      <c r="A4" s="273"/>
      <c r="B4" s="273"/>
      <c r="C4" s="274" t="s">
        <v>56</v>
      </c>
    </row>
    <row r="5" spans="1:3" ht="13.5" thickBot="1">
      <c r="A5" s="467" t="s">
        <v>218</v>
      </c>
      <c r="B5" s="275" t="s">
        <v>57</v>
      </c>
      <c r="C5" s="276" t="s">
        <v>58</v>
      </c>
    </row>
    <row r="6" spans="1:3" s="521" customFormat="1" ht="12.75" customHeight="1" thickBot="1">
      <c r="A6" s="236">
        <v>1</v>
      </c>
      <c r="B6" s="237">
        <v>2</v>
      </c>
      <c r="C6" s="238">
        <v>3</v>
      </c>
    </row>
    <row r="7" spans="1:3" s="521" customFormat="1" ht="15.75" customHeight="1" thickBot="1">
      <c r="A7" s="277"/>
      <c r="B7" s="278" t="s">
        <v>59</v>
      </c>
      <c r="C7" s="279"/>
    </row>
    <row r="8" spans="1:3" s="424" customFormat="1" ht="12" customHeight="1" thickBot="1">
      <c r="A8" s="236" t="s">
        <v>19</v>
      </c>
      <c r="B8" s="280" t="s">
        <v>499</v>
      </c>
      <c r="C8" s="366">
        <f>SUM(C9:C18)</f>
        <v>0</v>
      </c>
    </row>
    <row r="9" spans="1:3" s="424" customFormat="1" ht="12" customHeight="1">
      <c r="A9" s="512" t="s">
        <v>107</v>
      </c>
      <c r="B9" s="10" t="s">
        <v>311</v>
      </c>
      <c r="C9" s="413"/>
    </row>
    <row r="10" spans="1:3" s="424" customFormat="1" ht="12" customHeight="1">
      <c r="A10" s="513" t="s">
        <v>108</v>
      </c>
      <c r="B10" s="8" t="s">
        <v>312</v>
      </c>
      <c r="C10" s="364"/>
    </row>
    <row r="11" spans="1:3" s="424" customFormat="1" ht="12" customHeight="1">
      <c r="A11" s="513" t="s">
        <v>109</v>
      </c>
      <c r="B11" s="8" t="s">
        <v>313</v>
      </c>
      <c r="C11" s="364"/>
    </row>
    <row r="12" spans="1:3" s="424" customFormat="1" ht="12" customHeight="1">
      <c r="A12" s="513" t="s">
        <v>110</v>
      </c>
      <c r="B12" s="8" t="s">
        <v>314</v>
      </c>
      <c r="C12" s="364"/>
    </row>
    <row r="13" spans="1:3" s="424" customFormat="1" ht="12" customHeight="1">
      <c r="A13" s="513" t="s">
        <v>159</v>
      </c>
      <c r="B13" s="8" t="s">
        <v>315</v>
      </c>
      <c r="C13" s="364"/>
    </row>
    <row r="14" spans="1:3" s="424" customFormat="1" ht="12" customHeight="1">
      <c r="A14" s="513" t="s">
        <v>111</v>
      </c>
      <c r="B14" s="8" t="s">
        <v>500</v>
      </c>
      <c r="C14" s="364"/>
    </row>
    <row r="15" spans="1:3" s="424" customFormat="1" ht="12" customHeight="1">
      <c r="A15" s="513" t="s">
        <v>112</v>
      </c>
      <c r="B15" s="7" t="s">
        <v>501</v>
      </c>
      <c r="C15" s="364"/>
    </row>
    <row r="16" spans="1:3" s="424" customFormat="1" ht="12" customHeight="1">
      <c r="A16" s="513" t="s">
        <v>122</v>
      </c>
      <c r="B16" s="8" t="s">
        <v>318</v>
      </c>
      <c r="C16" s="414"/>
    </row>
    <row r="17" spans="1:3" s="522" customFormat="1" ht="12" customHeight="1">
      <c r="A17" s="513" t="s">
        <v>123</v>
      </c>
      <c r="B17" s="8" t="s">
        <v>319</v>
      </c>
      <c r="C17" s="364"/>
    </row>
    <row r="18" spans="1:3" s="522" customFormat="1" ht="12" customHeight="1" thickBot="1">
      <c r="A18" s="513" t="s">
        <v>124</v>
      </c>
      <c r="B18" s="7" t="s">
        <v>320</v>
      </c>
      <c r="C18" s="365"/>
    </row>
    <row r="19" spans="1:3" s="424" customFormat="1" ht="12" customHeight="1" thickBot="1">
      <c r="A19" s="236" t="s">
        <v>20</v>
      </c>
      <c r="B19" s="280" t="s">
        <v>502</v>
      </c>
      <c r="C19" s="366">
        <f>SUM(C20:C22)</f>
        <v>0</v>
      </c>
    </row>
    <row r="20" spans="1:3" s="522" customFormat="1" ht="12" customHeight="1">
      <c r="A20" s="513" t="s">
        <v>113</v>
      </c>
      <c r="B20" s="9" t="s">
        <v>286</v>
      </c>
      <c r="C20" s="364"/>
    </row>
    <row r="21" spans="1:3" s="522" customFormat="1" ht="12" customHeight="1">
      <c r="A21" s="513" t="s">
        <v>114</v>
      </c>
      <c r="B21" s="8" t="s">
        <v>503</v>
      </c>
      <c r="C21" s="364"/>
    </row>
    <row r="22" spans="1:3" s="522" customFormat="1" ht="12" customHeight="1">
      <c r="A22" s="513" t="s">
        <v>115</v>
      </c>
      <c r="B22" s="8" t="s">
        <v>504</v>
      </c>
      <c r="C22" s="364"/>
    </row>
    <row r="23" spans="1:3" s="522" customFormat="1" ht="12" customHeight="1" thickBot="1">
      <c r="A23" s="513" t="s">
        <v>116</v>
      </c>
      <c r="B23" s="8" t="s">
        <v>2</v>
      </c>
      <c r="C23" s="364"/>
    </row>
    <row r="24" spans="1:3" s="522" customFormat="1" ht="12" customHeight="1" thickBot="1">
      <c r="A24" s="244" t="s">
        <v>21</v>
      </c>
      <c r="B24" s="153" t="s">
        <v>185</v>
      </c>
      <c r="C24" s="393"/>
    </row>
    <row r="25" spans="1:3" s="522" customFormat="1" ht="12" customHeight="1" thickBot="1">
      <c r="A25" s="244" t="s">
        <v>22</v>
      </c>
      <c r="B25" s="153" t="s">
        <v>505</v>
      </c>
      <c r="C25" s="366">
        <f>+C26+C27</f>
        <v>0</v>
      </c>
    </row>
    <row r="26" spans="1:3" s="522" customFormat="1" ht="12" customHeight="1">
      <c r="A26" s="514" t="s">
        <v>296</v>
      </c>
      <c r="B26" s="515" t="s">
        <v>503</v>
      </c>
      <c r="C26" s="95"/>
    </row>
    <row r="27" spans="1:3" s="522" customFormat="1" ht="12" customHeight="1">
      <c r="A27" s="514" t="s">
        <v>299</v>
      </c>
      <c r="B27" s="516" t="s">
        <v>506</v>
      </c>
      <c r="C27" s="367"/>
    </row>
    <row r="28" spans="1:3" s="522" customFormat="1" ht="12" customHeight="1" thickBot="1">
      <c r="A28" s="513" t="s">
        <v>300</v>
      </c>
      <c r="B28" s="517" t="s">
        <v>507</v>
      </c>
      <c r="C28" s="102"/>
    </row>
    <row r="29" spans="1:3" s="522" customFormat="1" ht="12" customHeight="1" thickBot="1">
      <c r="A29" s="244" t="s">
        <v>23</v>
      </c>
      <c r="B29" s="153" t="s">
        <v>508</v>
      </c>
      <c r="C29" s="366">
        <f>+C30+C31+C32</f>
        <v>0</v>
      </c>
    </row>
    <row r="30" spans="1:3" s="522" customFormat="1" ht="12" customHeight="1">
      <c r="A30" s="514" t="s">
        <v>100</v>
      </c>
      <c r="B30" s="515" t="s">
        <v>325</v>
      </c>
      <c r="C30" s="95"/>
    </row>
    <row r="31" spans="1:3" s="522" customFormat="1" ht="12" customHeight="1">
      <c r="A31" s="514" t="s">
        <v>101</v>
      </c>
      <c r="B31" s="516" t="s">
        <v>326</v>
      </c>
      <c r="C31" s="367"/>
    </row>
    <row r="32" spans="1:3" s="522" customFormat="1" ht="12" customHeight="1" thickBot="1">
      <c r="A32" s="513" t="s">
        <v>102</v>
      </c>
      <c r="B32" s="171" t="s">
        <v>327</v>
      </c>
      <c r="C32" s="102"/>
    </row>
    <row r="33" spans="1:3" s="424" customFormat="1" ht="12" customHeight="1" thickBot="1">
      <c r="A33" s="244" t="s">
        <v>24</v>
      </c>
      <c r="B33" s="153" t="s">
        <v>440</v>
      </c>
      <c r="C33" s="393"/>
    </row>
    <row r="34" spans="1:3" s="424" customFormat="1" ht="12" customHeight="1" thickBot="1">
      <c r="A34" s="244" t="s">
        <v>25</v>
      </c>
      <c r="B34" s="153" t="s">
        <v>509</v>
      </c>
      <c r="C34" s="415"/>
    </row>
    <row r="35" spans="1:3" s="424" customFormat="1" ht="12" customHeight="1" thickBot="1">
      <c r="A35" s="236" t="s">
        <v>26</v>
      </c>
      <c r="B35" s="153" t="s">
        <v>510</v>
      </c>
      <c r="C35" s="416">
        <f>+C8+C19+C24+C25+C29+C33+C34</f>
        <v>0</v>
      </c>
    </row>
    <row r="36" spans="1:3" s="424" customFormat="1" ht="12" customHeight="1" thickBot="1">
      <c r="A36" s="281" t="s">
        <v>27</v>
      </c>
      <c r="B36" s="153" t="s">
        <v>511</v>
      </c>
      <c r="C36" s="416">
        <f>+C37+C38+C39</f>
        <v>0</v>
      </c>
    </row>
    <row r="37" spans="1:3" s="424" customFormat="1" ht="12" customHeight="1">
      <c r="A37" s="514" t="s">
        <v>512</v>
      </c>
      <c r="B37" s="515" t="s">
        <v>257</v>
      </c>
      <c r="C37" s="95"/>
    </row>
    <row r="38" spans="1:3" s="424" customFormat="1" ht="12" customHeight="1">
      <c r="A38" s="514" t="s">
        <v>513</v>
      </c>
      <c r="B38" s="516" t="s">
        <v>3</v>
      </c>
      <c r="C38" s="367"/>
    </row>
    <row r="39" spans="1:3" s="522" customFormat="1" ht="12" customHeight="1" thickBot="1">
      <c r="A39" s="513" t="s">
        <v>514</v>
      </c>
      <c r="B39" s="171" t="s">
        <v>515</v>
      </c>
      <c r="C39" s="102"/>
    </row>
    <row r="40" spans="1:3" s="522" customFormat="1" ht="15" customHeight="1" thickBot="1">
      <c r="A40" s="281" t="s">
        <v>28</v>
      </c>
      <c r="B40" s="282" t="s">
        <v>516</v>
      </c>
      <c r="C40" s="419">
        <f>+C35+C36</f>
        <v>0</v>
      </c>
    </row>
    <row r="41" spans="1:3" s="522" customFormat="1" ht="15" customHeight="1">
      <c r="A41" s="283"/>
      <c r="B41" s="284"/>
      <c r="C41" s="417"/>
    </row>
    <row r="42" spans="1:3" ht="13.5" thickBot="1">
      <c r="A42" s="285"/>
      <c r="B42" s="286"/>
      <c r="C42" s="418"/>
    </row>
    <row r="43" spans="1:3" s="521" customFormat="1" ht="16.5" customHeight="1" thickBot="1">
      <c r="A43" s="287"/>
      <c r="B43" s="288" t="s">
        <v>61</v>
      </c>
      <c r="C43" s="419"/>
    </row>
    <row r="44" spans="1:3" s="523" customFormat="1" ht="12" customHeight="1" thickBot="1">
      <c r="A44" s="244" t="s">
        <v>19</v>
      </c>
      <c r="B44" s="153" t="s">
        <v>517</v>
      </c>
      <c r="C44" s="366">
        <f>SUM(C45:C49)</f>
        <v>0</v>
      </c>
    </row>
    <row r="45" spans="1:3" ht="12" customHeight="1">
      <c r="A45" s="513" t="s">
        <v>107</v>
      </c>
      <c r="B45" s="9" t="s">
        <v>50</v>
      </c>
      <c r="C45" s="95"/>
    </row>
    <row r="46" spans="1:3" ht="12" customHeight="1">
      <c r="A46" s="513" t="s">
        <v>108</v>
      </c>
      <c r="B46" s="8" t="s">
        <v>194</v>
      </c>
      <c r="C46" s="98"/>
    </row>
    <row r="47" spans="1:3" ht="12" customHeight="1">
      <c r="A47" s="513" t="s">
        <v>109</v>
      </c>
      <c r="B47" s="8" t="s">
        <v>150</v>
      </c>
      <c r="C47" s="98"/>
    </row>
    <row r="48" spans="1:3" ht="12" customHeight="1">
      <c r="A48" s="513" t="s">
        <v>110</v>
      </c>
      <c r="B48" s="8" t="s">
        <v>195</v>
      </c>
      <c r="C48" s="98"/>
    </row>
    <row r="49" spans="1:3" ht="12" customHeight="1" thickBot="1">
      <c r="A49" s="513" t="s">
        <v>159</v>
      </c>
      <c r="B49" s="8" t="s">
        <v>196</v>
      </c>
      <c r="C49" s="98"/>
    </row>
    <row r="50" spans="1:3" ht="12" customHeight="1" thickBot="1">
      <c r="A50" s="244" t="s">
        <v>20</v>
      </c>
      <c r="B50" s="153" t="s">
        <v>518</v>
      </c>
      <c r="C50" s="366">
        <f>SUM(C51:C53)</f>
        <v>0</v>
      </c>
    </row>
    <row r="51" spans="1:3" s="523" customFormat="1" ht="12" customHeight="1">
      <c r="A51" s="513" t="s">
        <v>113</v>
      </c>
      <c r="B51" s="9" t="s">
        <v>247</v>
      </c>
      <c r="C51" s="95"/>
    </row>
    <row r="52" spans="1:3" ht="12" customHeight="1">
      <c r="A52" s="513" t="s">
        <v>114</v>
      </c>
      <c r="B52" s="8" t="s">
        <v>198</v>
      </c>
      <c r="C52" s="98"/>
    </row>
    <row r="53" spans="1:3" ht="12" customHeight="1">
      <c r="A53" s="513" t="s">
        <v>115</v>
      </c>
      <c r="B53" s="8" t="s">
        <v>62</v>
      </c>
      <c r="C53" s="98"/>
    </row>
    <row r="54" spans="1:3" ht="12" customHeight="1" thickBot="1">
      <c r="A54" s="513" t="s">
        <v>116</v>
      </c>
      <c r="B54" s="8" t="s">
        <v>4</v>
      </c>
      <c r="C54" s="98"/>
    </row>
    <row r="55" spans="1:3" ht="15" customHeight="1" thickBot="1">
      <c r="A55" s="244" t="s">
        <v>21</v>
      </c>
      <c r="B55" s="289" t="s">
        <v>519</v>
      </c>
      <c r="C55" s="420">
        <f>+C44+C50</f>
        <v>0</v>
      </c>
    </row>
    <row r="56" ht="13.5" thickBot="1">
      <c r="C56" s="421"/>
    </row>
    <row r="57" spans="1:3" ht="15" customHeight="1" thickBot="1">
      <c r="A57" s="292" t="s">
        <v>219</v>
      </c>
      <c r="B57" s="293"/>
      <c r="C57" s="150"/>
    </row>
    <row r="58" spans="1:3" ht="14.25" customHeight="1" thickBot="1">
      <c r="A58" s="292" t="s">
        <v>220</v>
      </c>
      <c r="B58" s="293"/>
      <c r="C5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21" sqref="G21"/>
    </sheetView>
  </sheetViews>
  <sheetFormatPr defaultColWidth="9.00390625" defaultRowHeight="12.75"/>
  <cols>
    <col min="1" max="1" width="13.875" style="290" customWidth="1"/>
    <col min="2" max="2" width="79.125" style="291" customWidth="1"/>
    <col min="3" max="3" width="25.00390625" style="291" customWidth="1"/>
    <col min="4" max="16384" width="9.375" style="291" customWidth="1"/>
  </cols>
  <sheetData>
    <row r="1" spans="1:3" s="270" customFormat="1" ht="21" customHeight="1" thickBot="1">
      <c r="A1" s="269"/>
      <c r="B1" s="271"/>
      <c r="C1" s="518" t="s">
        <v>530</v>
      </c>
    </row>
    <row r="2" spans="1:3" s="519" customFormat="1" ht="25.5" customHeight="1">
      <c r="A2" s="466" t="s">
        <v>217</v>
      </c>
      <c r="B2" s="407" t="s">
        <v>498</v>
      </c>
      <c r="C2" s="422" t="s">
        <v>65</v>
      </c>
    </row>
    <row r="3" spans="1:3" s="519" customFormat="1" ht="24.75" thickBot="1">
      <c r="A3" s="511" t="s">
        <v>216</v>
      </c>
      <c r="B3" s="408" t="s">
        <v>527</v>
      </c>
      <c r="C3" s="423" t="s">
        <v>546</v>
      </c>
    </row>
    <row r="4" spans="1:3" s="520" customFormat="1" ht="15.75" customHeight="1" thickBot="1">
      <c r="A4" s="273"/>
      <c r="B4" s="273"/>
      <c r="C4" s="274" t="s">
        <v>56</v>
      </c>
    </row>
    <row r="5" spans="1:3" ht="13.5" thickBot="1">
      <c r="A5" s="467" t="s">
        <v>218</v>
      </c>
      <c r="B5" s="275" t="s">
        <v>57</v>
      </c>
      <c r="C5" s="276" t="s">
        <v>58</v>
      </c>
    </row>
    <row r="6" spans="1:3" s="521" customFormat="1" ht="12.75" customHeight="1" thickBot="1">
      <c r="A6" s="236">
        <v>1</v>
      </c>
      <c r="B6" s="237">
        <v>2</v>
      </c>
      <c r="C6" s="238">
        <v>3</v>
      </c>
    </row>
    <row r="7" spans="1:3" s="521" customFormat="1" ht="15.75" customHeight="1" thickBot="1">
      <c r="A7" s="277"/>
      <c r="B7" s="278" t="s">
        <v>59</v>
      </c>
      <c r="C7" s="279"/>
    </row>
    <row r="8" spans="1:3" s="424" customFormat="1" ht="12" customHeight="1" thickBot="1">
      <c r="A8" s="236" t="s">
        <v>19</v>
      </c>
      <c r="B8" s="280" t="s">
        <v>499</v>
      </c>
      <c r="C8" s="366">
        <f>SUM(C9:C18)</f>
        <v>0</v>
      </c>
    </row>
    <row r="9" spans="1:3" s="424" customFormat="1" ht="12" customHeight="1">
      <c r="A9" s="512" t="s">
        <v>107</v>
      </c>
      <c r="B9" s="10" t="s">
        <v>311</v>
      </c>
      <c r="C9" s="413"/>
    </row>
    <row r="10" spans="1:3" s="424" customFormat="1" ht="12" customHeight="1">
      <c r="A10" s="513" t="s">
        <v>108</v>
      </c>
      <c r="B10" s="8" t="s">
        <v>312</v>
      </c>
      <c r="C10" s="364"/>
    </row>
    <row r="11" spans="1:3" s="424" customFormat="1" ht="12" customHeight="1">
      <c r="A11" s="513" t="s">
        <v>109</v>
      </c>
      <c r="B11" s="8" t="s">
        <v>313</v>
      </c>
      <c r="C11" s="364"/>
    </row>
    <row r="12" spans="1:3" s="424" customFormat="1" ht="12" customHeight="1">
      <c r="A12" s="513" t="s">
        <v>110</v>
      </c>
      <c r="B12" s="8" t="s">
        <v>314</v>
      </c>
      <c r="C12" s="364"/>
    </row>
    <row r="13" spans="1:3" s="424" customFormat="1" ht="12" customHeight="1">
      <c r="A13" s="513" t="s">
        <v>159</v>
      </c>
      <c r="B13" s="8" t="s">
        <v>315</v>
      </c>
      <c r="C13" s="364"/>
    </row>
    <row r="14" spans="1:3" s="424" customFormat="1" ht="12" customHeight="1">
      <c r="A14" s="513" t="s">
        <v>111</v>
      </c>
      <c r="B14" s="8" t="s">
        <v>500</v>
      </c>
      <c r="C14" s="364"/>
    </row>
    <row r="15" spans="1:3" s="424" customFormat="1" ht="12" customHeight="1">
      <c r="A15" s="513" t="s">
        <v>112</v>
      </c>
      <c r="B15" s="7" t="s">
        <v>501</v>
      </c>
      <c r="C15" s="364"/>
    </row>
    <row r="16" spans="1:3" s="424" customFormat="1" ht="12" customHeight="1">
      <c r="A16" s="513" t="s">
        <v>122</v>
      </c>
      <c r="B16" s="8" t="s">
        <v>318</v>
      </c>
      <c r="C16" s="414"/>
    </row>
    <row r="17" spans="1:3" s="522" customFormat="1" ht="12" customHeight="1">
      <c r="A17" s="513" t="s">
        <v>123</v>
      </c>
      <c r="B17" s="8" t="s">
        <v>319</v>
      </c>
      <c r="C17" s="364"/>
    </row>
    <row r="18" spans="1:3" s="522" customFormat="1" ht="12" customHeight="1" thickBot="1">
      <c r="A18" s="513" t="s">
        <v>124</v>
      </c>
      <c r="B18" s="7" t="s">
        <v>320</v>
      </c>
      <c r="C18" s="365"/>
    </row>
    <row r="19" spans="1:3" s="424" customFormat="1" ht="12" customHeight="1" thickBot="1">
      <c r="A19" s="236" t="s">
        <v>20</v>
      </c>
      <c r="B19" s="280" t="s">
        <v>502</v>
      </c>
      <c r="C19" s="366">
        <f>SUM(C20:C22)</f>
        <v>0</v>
      </c>
    </row>
    <row r="20" spans="1:3" s="522" customFormat="1" ht="12" customHeight="1">
      <c r="A20" s="513" t="s">
        <v>113</v>
      </c>
      <c r="B20" s="9" t="s">
        <v>286</v>
      </c>
      <c r="C20" s="364"/>
    </row>
    <row r="21" spans="1:3" s="522" customFormat="1" ht="12" customHeight="1">
      <c r="A21" s="513" t="s">
        <v>114</v>
      </c>
      <c r="B21" s="8" t="s">
        <v>503</v>
      </c>
      <c r="C21" s="364"/>
    </row>
    <row r="22" spans="1:3" s="522" customFormat="1" ht="12" customHeight="1">
      <c r="A22" s="513" t="s">
        <v>115</v>
      </c>
      <c r="B22" s="8" t="s">
        <v>504</v>
      </c>
      <c r="C22" s="364"/>
    </row>
    <row r="23" spans="1:3" s="522" customFormat="1" ht="12" customHeight="1" thickBot="1">
      <c r="A23" s="513" t="s">
        <v>116</v>
      </c>
      <c r="B23" s="8" t="s">
        <v>2</v>
      </c>
      <c r="C23" s="364"/>
    </row>
    <row r="24" spans="1:3" s="522" customFormat="1" ht="12" customHeight="1" thickBot="1">
      <c r="A24" s="244" t="s">
        <v>21</v>
      </c>
      <c r="B24" s="153" t="s">
        <v>185</v>
      </c>
      <c r="C24" s="393"/>
    </row>
    <row r="25" spans="1:3" s="522" customFormat="1" ht="12" customHeight="1" thickBot="1">
      <c r="A25" s="244" t="s">
        <v>22</v>
      </c>
      <c r="B25" s="153" t="s">
        <v>505</v>
      </c>
      <c r="C25" s="366">
        <f>+C26+C27</f>
        <v>0</v>
      </c>
    </row>
    <row r="26" spans="1:3" s="522" customFormat="1" ht="12" customHeight="1">
      <c r="A26" s="514" t="s">
        <v>296</v>
      </c>
      <c r="B26" s="515" t="s">
        <v>503</v>
      </c>
      <c r="C26" s="95"/>
    </row>
    <row r="27" spans="1:3" s="522" customFormat="1" ht="12" customHeight="1">
      <c r="A27" s="514" t="s">
        <v>299</v>
      </c>
      <c r="B27" s="516" t="s">
        <v>506</v>
      </c>
      <c r="C27" s="367"/>
    </row>
    <row r="28" spans="1:3" s="522" customFormat="1" ht="12" customHeight="1" thickBot="1">
      <c r="A28" s="513" t="s">
        <v>300</v>
      </c>
      <c r="B28" s="517" t="s">
        <v>507</v>
      </c>
      <c r="C28" s="102"/>
    </row>
    <row r="29" spans="1:3" s="522" customFormat="1" ht="12" customHeight="1" thickBot="1">
      <c r="A29" s="244" t="s">
        <v>23</v>
      </c>
      <c r="B29" s="153" t="s">
        <v>508</v>
      </c>
      <c r="C29" s="366">
        <f>+C30+C31+C32</f>
        <v>0</v>
      </c>
    </row>
    <row r="30" spans="1:3" s="522" customFormat="1" ht="12" customHeight="1">
      <c r="A30" s="514" t="s">
        <v>100</v>
      </c>
      <c r="B30" s="515" t="s">
        <v>325</v>
      </c>
      <c r="C30" s="95"/>
    </row>
    <row r="31" spans="1:3" s="522" customFormat="1" ht="12" customHeight="1">
      <c r="A31" s="514" t="s">
        <v>101</v>
      </c>
      <c r="B31" s="516" t="s">
        <v>326</v>
      </c>
      <c r="C31" s="367"/>
    </row>
    <row r="32" spans="1:3" s="522" customFormat="1" ht="12" customHeight="1" thickBot="1">
      <c r="A32" s="513" t="s">
        <v>102</v>
      </c>
      <c r="B32" s="171" t="s">
        <v>327</v>
      </c>
      <c r="C32" s="102"/>
    </row>
    <row r="33" spans="1:3" s="424" customFormat="1" ht="12" customHeight="1" thickBot="1">
      <c r="A33" s="244" t="s">
        <v>24</v>
      </c>
      <c r="B33" s="153" t="s">
        <v>440</v>
      </c>
      <c r="C33" s="393"/>
    </row>
    <row r="34" spans="1:3" s="424" customFormat="1" ht="12" customHeight="1" thickBot="1">
      <c r="A34" s="244" t="s">
        <v>25</v>
      </c>
      <c r="B34" s="153" t="s">
        <v>509</v>
      </c>
      <c r="C34" s="415"/>
    </row>
    <row r="35" spans="1:3" s="424" customFormat="1" ht="12" customHeight="1" thickBot="1">
      <c r="A35" s="236" t="s">
        <v>26</v>
      </c>
      <c r="B35" s="153" t="s">
        <v>510</v>
      </c>
      <c r="C35" s="416">
        <f>+C8+C19+C24+C25+C29+C33+C34</f>
        <v>0</v>
      </c>
    </row>
    <row r="36" spans="1:3" s="424" customFormat="1" ht="12" customHeight="1" thickBot="1">
      <c r="A36" s="281" t="s">
        <v>27</v>
      </c>
      <c r="B36" s="153" t="s">
        <v>511</v>
      </c>
      <c r="C36" s="416">
        <f>+C37+C38+C39</f>
        <v>0</v>
      </c>
    </row>
    <row r="37" spans="1:3" s="424" customFormat="1" ht="12" customHeight="1">
      <c r="A37" s="514" t="s">
        <v>512</v>
      </c>
      <c r="B37" s="515" t="s">
        <v>257</v>
      </c>
      <c r="C37" s="95"/>
    </row>
    <row r="38" spans="1:3" s="424" customFormat="1" ht="12" customHeight="1">
      <c r="A38" s="514" t="s">
        <v>513</v>
      </c>
      <c r="B38" s="516" t="s">
        <v>3</v>
      </c>
      <c r="C38" s="367"/>
    </row>
    <row r="39" spans="1:3" s="522" customFormat="1" ht="12" customHeight="1" thickBot="1">
      <c r="A39" s="513" t="s">
        <v>514</v>
      </c>
      <c r="B39" s="171" t="s">
        <v>515</v>
      </c>
      <c r="C39" s="102"/>
    </row>
    <row r="40" spans="1:3" s="522" customFormat="1" ht="15" customHeight="1" thickBot="1">
      <c r="A40" s="281" t="s">
        <v>28</v>
      </c>
      <c r="B40" s="282" t="s">
        <v>516</v>
      </c>
      <c r="C40" s="419">
        <f>+C35+C36</f>
        <v>0</v>
      </c>
    </row>
    <row r="41" spans="1:3" s="522" customFormat="1" ht="15" customHeight="1">
      <c r="A41" s="283"/>
      <c r="B41" s="284"/>
      <c r="C41" s="417"/>
    </row>
    <row r="42" spans="1:3" ht="13.5" thickBot="1">
      <c r="A42" s="285"/>
      <c r="B42" s="286"/>
      <c r="C42" s="418"/>
    </row>
    <row r="43" spans="1:3" s="521" customFormat="1" ht="16.5" customHeight="1" thickBot="1">
      <c r="A43" s="287"/>
      <c r="B43" s="288" t="s">
        <v>61</v>
      </c>
      <c r="C43" s="419"/>
    </row>
    <row r="44" spans="1:3" s="523" customFormat="1" ht="12" customHeight="1" thickBot="1">
      <c r="A44" s="244" t="s">
        <v>19</v>
      </c>
      <c r="B44" s="153" t="s">
        <v>517</v>
      </c>
      <c r="C44" s="366">
        <f>SUM(C45:C49)</f>
        <v>0</v>
      </c>
    </row>
    <row r="45" spans="1:3" ht="12" customHeight="1">
      <c r="A45" s="513" t="s">
        <v>107</v>
      </c>
      <c r="B45" s="9" t="s">
        <v>50</v>
      </c>
      <c r="C45" s="95"/>
    </row>
    <row r="46" spans="1:3" ht="12" customHeight="1">
      <c r="A46" s="513" t="s">
        <v>108</v>
      </c>
      <c r="B46" s="8" t="s">
        <v>194</v>
      </c>
      <c r="C46" s="98"/>
    </row>
    <row r="47" spans="1:3" ht="12" customHeight="1">
      <c r="A47" s="513" t="s">
        <v>109</v>
      </c>
      <c r="B47" s="8" t="s">
        <v>150</v>
      </c>
      <c r="C47" s="98"/>
    </row>
    <row r="48" spans="1:3" ht="12" customHeight="1">
      <c r="A48" s="513" t="s">
        <v>110</v>
      </c>
      <c r="B48" s="8" t="s">
        <v>195</v>
      </c>
      <c r="C48" s="98"/>
    </row>
    <row r="49" spans="1:3" ht="12" customHeight="1" thickBot="1">
      <c r="A49" s="513" t="s">
        <v>159</v>
      </c>
      <c r="B49" s="8" t="s">
        <v>196</v>
      </c>
      <c r="C49" s="98"/>
    </row>
    <row r="50" spans="1:3" ht="12" customHeight="1" thickBot="1">
      <c r="A50" s="244" t="s">
        <v>20</v>
      </c>
      <c r="B50" s="153" t="s">
        <v>518</v>
      </c>
      <c r="C50" s="366">
        <f>SUM(C51:C53)</f>
        <v>0</v>
      </c>
    </row>
    <row r="51" spans="1:3" s="523" customFormat="1" ht="12" customHeight="1">
      <c r="A51" s="513" t="s">
        <v>113</v>
      </c>
      <c r="B51" s="9" t="s">
        <v>247</v>
      </c>
      <c r="C51" s="95"/>
    </row>
    <row r="52" spans="1:3" ht="12" customHeight="1">
      <c r="A52" s="513" t="s">
        <v>114</v>
      </c>
      <c r="B52" s="8" t="s">
        <v>198</v>
      </c>
      <c r="C52" s="98"/>
    </row>
    <row r="53" spans="1:3" ht="12" customHeight="1">
      <c r="A53" s="513" t="s">
        <v>115</v>
      </c>
      <c r="B53" s="8" t="s">
        <v>62</v>
      </c>
      <c r="C53" s="98"/>
    </row>
    <row r="54" spans="1:3" ht="12" customHeight="1" thickBot="1">
      <c r="A54" s="513" t="s">
        <v>116</v>
      </c>
      <c r="B54" s="8" t="s">
        <v>4</v>
      </c>
      <c r="C54" s="98"/>
    </row>
    <row r="55" spans="1:3" ht="15" customHeight="1" thickBot="1">
      <c r="A55" s="244" t="s">
        <v>21</v>
      </c>
      <c r="B55" s="289" t="s">
        <v>519</v>
      </c>
      <c r="C55" s="420">
        <f>+C44+C50</f>
        <v>0</v>
      </c>
    </row>
    <row r="56" ht="13.5" thickBot="1">
      <c r="C56" s="421"/>
    </row>
    <row r="57" spans="1:3" ht="15" customHeight="1" thickBot="1">
      <c r="A57" s="292" t="s">
        <v>219</v>
      </c>
      <c r="B57" s="293"/>
      <c r="C57" s="150"/>
    </row>
    <row r="58" spans="1:3" ht="14.25" customHeight="1" thickBot="1">
      <c r="A58" s="292" t="s">
        <v>220</v>
      </c>
      <c r="B58" s="293"/>
      <c r="C5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5" sqref="F15"/>
    </sheetView>
  </sheetViews>
  <sheetFormatPr defaultColWidth="9.00390625" defaultRowHeight="12.75"/>
  <cols>
    <col min="1" max="1" width="13.875" style="290" customWidth="1"/>
    <col min="2" max="2" width="79.125" style="291" customWidth="1"/>
    <col min="3" max="3" width="25.00390625" style="291" customWidth="1"/>
    <col min="4" max="16384" width="9.375" style="291" customWidth="1"/>
  </cols>
  <sheetData>
    <row r="1" spans="1:3" s="270" customFormat="1" ht="21" customHeight="1" thickBot="1">
      <c r="A1" s="269"/>
      <c r="B1" s="271"/>
      <c r="C1" s="518" t="s">
        <v>524</v>
      </c>
    </row>
    <row r="2" spans="1:3" s="519" customFormat="1" ht="25.5" customHeight="1">
      <c r="A2" s="466" t="s">
        <v>217</v>
      </c>
      <c r="B2" s="407" t="s">
        <v>221</v>
      </c>
      <c r="C2" s="422" t="s">
        <v>66</v>
      </c>
    </row>
    <row r="3" spans="1:3" s="519" customFormat="1" ht="24.75" thickBot="1">
      <c r="A3" s="511" t="s">
        <v>216</v>
      </c>
      <c r="B3" s="408" t="s">
        <v>497</v>
      </c>
      <c r="C3" s="423" t="s">
        <v>55</v>
      </c>
    </row>
    <row r="4" spans="1:3" s="520" customFormat="1" ht="15.75" customHeight="1" thickBot="1">
      <c r="A4" s="273"/>
      <c r="B4" s="273"/>
      <c r="C4" s="274" t="s">
        <v>56</v>
      </c>
    </row>
    <row r="5" spans="1:3" ht="13.5" thickBot="1">
      <c r="A5" s="467" t="s">
        <v>218</v>
      </c>
      <c r="B5" s="275" t="s">
        <v>57</v>
      </c>
      <c r="C5" s="276" t="s">
        <v>58</v>
      </c>
    </row>
    <row r="6" spans="1:3" s="521" customFormat="1" ht="12.75" customHeight="1" thickBot="1">
      <c r="A6" s="236">
        <v>1</v>
      </c>
      <c r="B6" s="237">
        <v>2</v>
      </c>
      <c r="C6" s="238">
        <v>3</v>
      </c>
    </row>
    <row r="7" spans="1:3" s="521" customFormat="1" ht="15.75" customHeight="1" thickBot="1">
      <c r="A7" s="277"/>
      <c r="B7" s="278" t="s">
        <v>59</v>
      </c>
      <c r="C7" s="279"/>
    </row>
    <row r="8" spans="1:3" s="424" customFormat="1" ht="12" customHeight="1" thickBot="1">
      <c r="A8" s="236" t="s">
        <v>19</v>
      </c>
      <c r="B8" s="280" t="s">
        <v>499</v>
      </c>
      <c r="C8" s="366">
        <f>SUM(C9:C18)</f>
        <v>0</v>
      </c>
    </row>
    <row r="9" spans="1:3" s="424" customFormat="1" ht="12" customHeight="1">
      <c r="A9" s="512" t="s">
        <v>107</v>
      </c>
      <c r="B9" s="10" t="s">
        <v>311</v>
      </c>
      <c r="C9" s="413"/>
    </row>
    <row r="10" spans="1:3" s="424" customFormat="1" ht="12" customHeight="1">
      <c r="A10" s="513" t="s">
        <v>108</v>
      </c>
      <c r="B10" s="8" t="s">
        <v>312</v>
      </c>
      <c r="C10" s="364"/>
    </row>
    <row r="11" spans="1:3" s="424" customFormat="1" ht="12" customHeight="1">
      <c r="A11" s="513" t="s">
        <v>109</v>
      </c>
      <c r="B11" s="8" t="s">
        <v>313</v>
      </c>
      <c r="C11" s="364"/>
    </row>
    <row r="12" spans="1:3" s="424" customFormat="1" ht="12" customHeight="1">
      <c r="A12" s="513" t="s">
        <v>110</v>
      </c>
      <c r="B12" s="8" t="s">
        <v>314</v>
      </c>
      <c r="C12" s="364"/>
    </row>
    <row r="13" spans="1:3" s="424" customFormat="1" ht="12" customHeight="1">
      <c r="A13" s="513" t="s">
        <v>159</v>
      </c>
      <c r="B13" s="8" t="s">
        <v>315</v>
      </c>
      <c r="C13" s="364"/>
    </row>
    <row r="14" spans="1:3" s="424" customFormat="1" ht="12" customHeight="1">
      <c r="A14" s="513" t="s">
        <v>111</v>
      </c>
      <c r="B14" s="8" t="s">
        <v>500</v>
      </c>
      <c r="C14" s="364"/>
    </row>
    <row r="15" spans="1:3" s="424" customFormat="1" ht="12" customHeight="1">
      <c r="A15" s="513" t="s">
        <v>112</v>
      </c>
      <c r="B15" s="7" t="s">
        <v>501</v>
      </c>
      <c r="C15" s="364"/>
    </row>
    <row r="16" spans="1:3" s="424" customFormat="1" ht="12" customHeight="1">
      <c r="A16" s="513" t="s">
        <v>122</v>
      </c>
      <c r="B16" s="8" t="s">
        <v>318</v>
      </c>
      <c r="C16" s="414"/>
    </row>
    <row r="17" spans="1:3" s="522" customFormat="1" ht="12" customHeight="1">
      <c r="A17" s="513" t="s">
        <v>123</v>
      </c>
      <c r="B17" s="8" t="s">
        <v>319</v>
      </c>
      <c r="C17" s="364"/>
    </row>
    <row r="18" spans="1:3" s="522" customFormat="1" ht="12" customHeight="1" thickBot="1">
      <c r="A18" s="513" t="s">
        <v>124</v>
      </c>
      <c r="B18" s="7" t="s">
        <v>320</v>
      </c>
      <c r="C18" s="365"/>
    </row>
    <row r="19" spans="1:3" s="424" customFormat="1" ht="12" customHeight="1" thickBot="1">
      <c r="A19" s="236" t="s">
        <v>20</v>
      </c>
      <c r="B19" s="280" t="s">
        <v>502</v>
      </c>
      <c r="C19" s="366">
        <f>SUM(C20:C22)</f>
        <v>0</v>
      </c>
    </row>
    <row r="20" spans="1:3" s="522" customFormat="1" ht="12" customHeight="1">
      <c r="A20" s="513" t="s">
        <v>113</v>
      </c>
      <c r="B20" s="9" t="s">
        <v>286</v>
      </c>
      <c r="C20" s="364"/>
    </row>
    <row r="21" spans="1:3" s="522" customFormat="1" ht="12" customHeight="1">
      <c r="A21" s="513" t="s">
        <v>114</v>
      </c>
      <c r="B21" s="8" t="s">
        <v>503</v>
      </c>
      <c r="C21" s="364"/>
    </row>
    <row r="22" spans="1:3" s="522" customFormat="1" ht="12" customHeight="1">
      <c r="A22" s="513" t="s">
        <v>115</v>
      </c>
      <c r="B22" s="8" t="s">
        <v>504</v>
      </c>
      <c r="C22" s="364"/>
    </row>
    <row r="23" spans="1:3" s="522" customFormat="1" ht="12" customHeight="1" thickBot="1">
      <c r="A23" s="513" t="s">
        <v>116</v>
      </c>
      <c r="B23" s="8" t="s">
        <v>2</v>
      </c>
      <c r="C23" s="364"/>
    </row>
    <row r="24" spans="1:3" s="522" customFormat="1" ht="12" customHeight="1" thickBot="1">
      <c r="A24" s="244" t="s">
        <v>21</v>
      </c>
      <c r="B24" s="153" t="s">
        <v>185</v>
      </c>
      <c r="C24" s="393"/>
    </row>
    <row r="25" spans="1:3" s="522" customFormat="1" ht="12" customHeight="1" thickBot="1">
      <c r="A25" s="244" t="s">
        <v>22</v>
      </c>
      <c r="B25" s="153" t="s">
        <v>505</v>
      </c>
      <c r="C25" s="366">
        <f>+C26+C27</f>
        <v>0</v>
      </c>
    </row>
    <row r="26" spans="1:3" s="522" customFormat="1" ht="12" customHeight="1">
      <c r="A26" s="514" t="s">
        <v>296</v>
      </c>
      <c r="B26" s="515" t="s">
        <v>503</v>
      </c>
      <c r="C26" s="95"/>
    </row>
    <row r="27" spans="1:3" s="522" customFormat="1" ht="12" customHeight="1">
      <c r="A27" s="514" t="s">
        <v>299</v>
      </c>
      <c r="B27" s="516" t="s">
        <v>506</v>
      </c>
      <c r="C27" s="367"/>
    </row>
    <row r="28" spans="1:3" s="522" customFormat="1" ht="12" customHeight="1" thickBot="1">
      <c r="A28" s="513" t="s">
        <v>300</v>
      </c>
      <c r="B28" s="517" t="s">
        <v>507</v>
      </c>
      <c r="C28" s="102"/>
    </row>
    <row r="29" spans="1:3" s="522" customFormat="1" ht="12" customHeight="1" thickBot="1">
      <c r="A29" s="244" t="s">
        <v>23</v>
      </c>
      <c r="B29" s="153" t="s">
        <v>508</v>
      </c>
      <c r="C29" s="366">
        <f>+C30+C31+C32</f>
        <v>0</v>
      </c>
    </row>
    <row r="30" spans="1:3" s="522" customFormat="1" ht="12" customHeight="1">
      <c r="A30" s="514" t="s">
        <v>100</v>
      </c>
      <c r="B30" s="515" t="s">
        <v>325</v>
      </c>
      <c r="C30" s="95"/>
    </row>
    <row r="31" spans="1:3" s="522" customFormat="1" ht="12" customHeight="1">
      <c r="A31" s="514" t="s">
        <v>101</v>
      </c>
      <c r="B31" s="516" t="s">
        <v>326</v>
      </c>
      <c r="C31" s="367"/>
    </row>
    <row r="32" spans="1:3" s="522" customFormat="1" ht="12" customHeight="1" thickBot="1">
      <c r="A32" s="513" t="s">
        <v>102</v>
      </c>
      <c r="B32" s="171" t="s">
        <v>327</v>
      </c>
      <c r="C32" s="102"/>
    </row>
    <row r="33" spans="1:3" s="424" customFormat="1" ht="12" customHeight="1" thickBot="1">
      <c r="A33" s="244" t="s">
        <v>24</v>
      </c>
      <c r="B33" s="153" t="s">
        <v>440</v>
      </c>
      <c r="C33" s="393"/>
    </row>
    <row r="34" spans="1:3" s="424" customFormat="1" ht="12" customHeight="1" thickBot="1">
      <c r="A34" s="244" t="s">
        <v>25</v>
      </c>
      <c r="B34" s="153" t="s">
        <v>509</v>
      </c>
      <c r="C34" s="415"/>
    </row>
    <row r="35" spans="1:3" s="424" customFormat="1" ht="12" customHeight="1" thickBot="1">
      <c r="A35" s="236" t="s">
        <v>26</v>
      </c>
      <c r="B35" s="153" t="s">
        <v>510</v>
      </c>
      <c r="C35" s="416">
        <f>+C8+C19+C24+C25+C29+C33+C34</f>
        <v>0</v>
      </c>
    </row>
    <row r="36" spans="1:3" s="424" customFormat="1" ht="12" customHeight="1" thickBot="1">
      <c r="A36" s="281" t="s">
        <v>27</v>
      </c>
      <c r="B36" s="153" t="s">
        <v>511</v>
      </c>
      <c r="C36" s="416">
        <f>+C37+C38+C39</f>
        <v>0</v>
      </c>
    </row>
    <row r="37" spans="1:3" s="424" customFormat="1" ht="12" customHeight="1">
      <c r="A37" s="514" t="s">
        <v>512</v>
      </c>
      <c r="B37" s="515" t="s">
        <v>257</v>
      </c>
      <c r="C37" s="95"/>
    </row>
    <row r="38" spans="1:3" s="424" customFormat="1" ht="12" customHeight="1">
      <c r="A38" s="514" t="s">
        <v>513</v>
      </c>
      <c r="B38" s="516" t="s">
        <v>3</v>
      </c>
      <c r="C38" s="367"/>
    </row>
    <row r="39" spans="1:3" s="522" customFormat="1" ht="12" customHeight="1" thickBot="1">
      <c r="A39" s="513" t="s">
        <v>514</v>
      </c>
      <c r="B39" s="171" t="s">
        <v>515</v>
      </c>
      <c r="C39" s="102"/>
    </row>
    <row r="40" spans="1:3" s="522" customFormat="1" ht="15" customHeight="1" thickBot="1">
      <c r="A40" s="281" t="s">
        <v>28</v>
      </c>
      <c r="B40" s="282" t="s">
        <v>516</v>
      </c>
      <c r="C40" s="419">
        <f>+C35+C36</f>
        <v>0</v>
      </c>
    </row>
    <row r="41" spans="1:3" s="522" customFormat="1" ht="15" customHeight="1">
      <c r="A41" s="283"/>
      <c r="B41" s="284"/>
      <c r="C41" s="417"/>
    </row>
    <row r="42" spans="1:3" ht="13.5" thickBot="1">
      <c r="A42" s="285"/>
      <c r="B42" s="286"/>
      <c r="C42" s="418"/>
    </row>
    <row r="43" spans="1:3" s="521" customFormat="1" ht="16.5" customHeight="1" thickBot="1">
      <c r="A43" s="287"/>
      <c r="B43" s="288" t="s">
        <v>61</v>
      </c>
      <c r="C43" s="419"/>
    </row>
    <row r="44" spans="1:3" s="523" customFormat="1" ht="12" customHeight="1" thickBot="1">
      <c r="A44" s="244" t="s">
        <v>19</v>
      </c>
      <c r="B44" s="153" t="s">
        <v>517</v>
      </c>
      <c r="C44" s="366">
        <f>SUM(C45:C49)</f>
        <v>0</v>
      </c>
    </row>
    <row r="45" spans="1:3" ht="12" customHeight="1">
      <c r="A45" s="513" t="s">
        <v>107</v>
      </c>
      <c r="B45" s="9" t="s">
        <v>50</v>
      </c>
      <c r="C45" s="95"/>
    </row>
    <row r="46" spans="1:3" ht="12" customHeight="1">
      <c r="A46" s="513" t="s">
        <v>108</v>
      </c>
      <c r="B46" s="8" t="s">
        <v>194</v>
      </c>
      <c r="C46" s="98"/>
    </row>
    <row r="47" spans="1:3" ht="12" customHeight="1">
      <c r="A47" s="513" t="s">
        <v>109</v>
      </c>
      <c r="B47" s="8" t="s">
        <v>150</v>
      </c>
      <c r="C47" s="98"/>
    </row>
    <row r="48" spans="1:3" ht="12" customHeight="1">
      <c r="A48" s="513" t="s">
        <v>110</v>
      </c>
      <c r="B48" s="8" t="s">
        <v>195</v>
      </c>
      <c r="C48" s="98"/>
    </row>
    <row r="49" spans="1:3" ht="12" customHeight="1" thickBot="1">
      <c r="A49" s="513" t="s">
        <v>159</v>
      </c>
      <c r="B49" s="8" t="s">
        <v>196</v>
      </c>
      <c r="C49" s="98"/>
    </row>
    <row r="50" spans="1:3" ht="12" customHeight="1" thickBot="1">
      <c r="A50" s="244" t="s">
        <v>20</v>
      </c>
      <c r="B50" s="153" t="s">
        <v>518</v>
      </c>
      <c r="C50" s="366">
        <f>SUM(C51:C53)</f>
        <v>0</v>
      </c>
    </row>
    <row r="51" spans="1:3" s="523" customFormat="1" ht="12" customHeight="1">
      <c r="A51" s="513" t="s">
        <v>113</v>
      </c>
      <c r="B51" s="9" t="s">
        <v>247</v>
      </c>
      <c r="C51" s="95"/>
    </row>
    <row r="52" spans="1:3" ht="12" customHeight="1">
      <c r="A52" s="513" t="s">
        <v>114</v>
      </c>
      <c r="B52" s="8" t="s">
        <v>198</v>
      </c>
      <c r="C52" s="98"/>
    </row>
    <row r="53" spans="1:3" ht="12" customHeight="1">
      <c r="A53" s="513" t="s">
        <v>115</v>
      </c>
      <c r="B53" s="8" t="s">
        <v>62</v>
      </c>
      <c r="C53" s="98"/>
    </row>
    <row r="54" spans="1:3" ht="12" customHeight="1" thickBot="1">
      <c r="A54" s="513" t="s">
        <v>116</v>
      </c>
      <c r="B54" s="8" t="s">
        <v>4</v>
      </c>
      <c r="C54" s="98"/>
    </row>
    <row r="55" spans="1:3" ht="15" customHeight="1" thickBot="1">
      <c r="A55" s="244" t="s">
        <v>21</v>
      </c>
      <c r="B55" s="289" t="s">
        <v>519</v>
      </c>
      <c r="C55" s="420">
        <f>+C44+C50</f>
        <v>0</v>
      </c>
    </row>
    <row r="56" ht="13.5" thickBot="1">
      <c r="C56" s="421"/>
    </row>
    <row r="57" spans="1:3" ht="15" customHeight="1" thickBot="1">
      <c r="A57" s="292" t="s">
        <v>219</v>
      </c>
      <c r="B57" s="293"/>
      <c r="C57" s="150"/>
    </row>
    <row r="58" spans="1:3" ht="14.25" customHeight="1" thickBot="1">
      <c r="A58" s="292" t="s">
        <v>220</v>
      </c>
      <c r="B58" s="293"/>
      <c r="C5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B1">
      <selection activeCell="G10" sqref="G10"/>
    </sheetView>
  </sheetViews>
  <sheetFormatPr defaultColWidth="9.00390625" defaultRowHeight="12.75"/>
  <cols>
    <col min="1" max="1" width="13.875" style="290" customWidth="1"/>
    <col min="2" max="2" width="79.125" style="291" customWidth="1"/>
    <col min="3" max="3" width="25.00390625" style="291" customWidth="1"/>
    <col min="4" max="16384" width="9.375" style="291" customWidth="1"/>
  </cols>
  <sheetData>
    <row r="1" spans="1:3" s="270" customFormat="1" ht="21" customHeight="1" thickBot="1">
      <c r="A1" s="269"/>
      <c r="B1" s="271"/>
      <c r="C1" s="518" t="s">
        <v>526</v>
      </c>
    </row>
    <row r="2" spans="1:3" s="519" customFormat="1" ht="25.5" customHeight="1">
      <c r="A2" s="466" t="s">
        <v>217</v>
      </c>
      <c r="B2" s="407" t="s">
        <v>221</v>
      </c>
      <c r="C2" s="422" t="s">
        <v>66</v>
      </c>
    </row>
    <row r="3" spans="1:3" s="519" customFormat="1" ht="24.75" thickBot="1">
      <c r="A3" s="511" t="s">
        <v>216</v>
      </c>
      <c r="B3" s="408" t="s">
        <v>523</v>
      </c>
      <c r="C3" s="423" t="s">
        <v>65</v>
      </c>
    </row>
    <row r="4" spans="1:3" s="520" customFormat="1" ht="15.75" customHeight="1" thickBot="1">
      <c r="A4" s="273"/>
      <c r="B4" s="273"/>
      <c r="C4" s="274" t="s">
        <v>56</v>
      </c>
    </row>
    <row r="5" spans="1:3" ht="13.5" thickBot="1">
      <c r="A5" s="467" t="s">
        <v>218</v>
      </c>
      <c r="B5" s="275" t="s">
        <v>57</v>
      </c>
      <c r="C5" s="276" t="s">
        <v>58</v>
      </c>
    </row>
    <row r="6" spans="1:3" s="521" customFormat="1" ht="12.75" customHeight="1" thickBot="1">
      <c r="A6" s="236">
        <v>1</v>
      </c>
      <c r="B6" s="237">
        <v>2</v>
      </c>
      <c r="C6" s="238">
        <v>3</v>
      </c>
    </row>
    <row r="7" spans="1:3" s="521" customFormat="1" ht="15.75" customHeight="1" thickBot="1">
      <c r="A7" s="277"/>
      <c r="B7" s="278" t="s">
        <v>59</v>
      </c>
      <c r="C7" s="279"/>
    </row>
    <row r="8" spans="1:3" s="424" customFormat="1" ht="12" customHeight="1" thickBot="1">
      <c r="A8" s="236" t="s">
        <v>19</v>
      </c>
      <c r="B8" s="280" t="s">
        <v>499</v>
      </c>
      <c r="C8" s="366">
        <f>SUM(C9:C18)</f>
        <v>0</v>
      </c>
    </row>
    <row r="9" spans="1:3" s="424" customFormat="1" ht="12" customHeight="1">
      <c r="A9" s="512" t="s">
        <v>107</v>
      </c>
      <c r="B9" s="10" t="s">
        <v>311</v>
      </c>
      <c r="C9" s="413"/>
    </row>
    <row r="10" spans="1:3" s="424" customFormat="1" ht="12" customHeight="1">
      <c r="A10" s="513" t="s">
        <v>108</v>
      </c>
      <c r="B10" s="8" t="s">
        <v>312</v>
      </c>
      <c r="C10" s="364"/>
    </row>
    <row r="11" spans="1:3" s="424" customFormat="1" ht="12" customHeight="1">
      <c r="A11" s="513" t="s">
        <v>109</v>
      </c>
      <c r="B11" s="8" t="s">
        <v>313</v>
      </c>
      <c r="C11" s="364"/>
    </row>
    <row r="12" spans="1:3" s="424" customFormat="1" ht="12" customHeight="1">
      <c r="A12" s="513" t="s">
        <v>110</v>
      </c>
      <c r="B12" s="8" t="s">
        <v>314</v>
      </c>
      <c r="C12" s="364"/>
    </row>
    <row r="13" spans="1:3" s="424" customFormat="1" ht="12" customHeight="1">
      <c r="A13" s="513" t="s">
        <v>159</v>
      </c>
      <c r="B13" s="8" t="s">
        <v>315</v>
      </c>
      <c r="C13" s="364"/>
    </row>
    <row r="14" spans="1:3" s="424" customFormat="1" ht="12" customHeight="1">
      <c r="A14" s="513" t="s">
        <v>111</v>
      </c>
      <c r="B14" s="8" t="s">
        <v>500</v>
      </c>
      <c r="C14" s="364"/>
    </row>
    <row r="15" spans="1:3" s="424" customFormat="1" ht="12" customHeight="1">
      <c r="A15" s="513" t="s">
        <v>112</v>
      </c>
      <c r="B15" s="7" t="s">
        <v>501</v>
      </c>
      <c r="C15" s="364"/>
    </row>
    <row r="16" spans="1:3" s="424" customFormat="1" ht="12" customHeight="1">
      <c r="A16" s="513" t="s">
        <v>122</v>
      </c>
      <c r="B16" s="8" t="s">
        <v>318</v>
      </c>
      <c r="C16" s="414"/>
    </row>
    <row r="17" spans="1:3" s="522" customFormat="1" ht="12" customHeight="1">
      <c r="A17" s="513" t="s">
        <v>123</v>
      </c>
      <c r="B17" s="8" t="s">
        <v>319</v>
      </c>
      <c r="C17" s="364"/>
    </row>
    <row r="18" spans="1:3" s="522" customFormat="1" ht="12" customHeight="1" thickBot="1">
      <c r="A18" s="513" t="s">
        <v>124</v>
      </c>
      <c r="B18" s="7" t="s">
        <v>320</v>
      </c>
      <c r="C18" s="365"/>
    </row>
    <row r="19" spans="1:3" s="424" customFormat="1" ht="12" customHeight="1" thickBot="1">
      <c r="A19" s="236" t="s">
        <v>20</v>
      </c>
      <c r="B19" s="280" t="s">
        <v>502</v>
      </c>
      <c r="C19" s="366">
        <f>SUM(C20:C22)</f>
        <v>0</v>
      </c>
    </row>
    <row r="20" spans="1:3" s="522" customFormat="1" ht="12" customHeight="1">
      <c r="A20" s="513" t="s">
        <v>113</v>
      </c>
      <c r="B20" s="9" t="s">
        <v>286</v>
      </c>
      <c r="C20" s="364"/>
    </row>
    <row r="21" spans="1:3" s="522" customFormat="1" ht="12" customHeight="1">
      <c r="A21" s="513" t="s">
        <v>114</v>
      </c>
      <c r="B21" s="8" t="s">
        <v>503</v>
      </c>
      <c r="C21" s="364"/>
    </row>
    <row r="22" spans="1:3" s="522" customFormat="1" ht="12" customHeight="1">
      <c r="A22" s="513" t="s">
        <v>115</v>
      </c>
      <c r="B22" s="8" t="s">
        <v>504</v>
      </c>
      <c r="C22" s="364"/>
    </row>
    <row r="23" spans="1:3" s="522" customFormat="1" ht="12" customHeight="1" thickBot="1">
      <c r="A23" s="513" t="s">
        <v>116</v>
      </c>
      <c r="B23" s="8" t="s">
        <v>2</v>
      </c>
      <c r="C23" s="364"/>
    </row>
    <row r="24" spans="1:3" s="522" customFormat="1" ht="12" customHeight="1" thickBot="1">
      <c r="A24" s="244" t="s">
        <v>21</v>
      </c>
      <c r="B24" s="153" t="s">
        <v>185</v>
      </c>
      <c r="C24" s="393"/>
    </row>
    <row r="25" spans="1:3" s="522" customFormat="1" ht="12" customHeight="1" thickBot="1">
      <c r="A25" s="244" t="s">
        <v>22</v>
      </c>
      <c r="B25" s="153" t="s">
        <v>505</v>
      </c>
      <c r="C25" s="366">
        <f>+C26+C27</f>
        <v>0</v>
      </c>
    </row>
    <row r="26" spans="1:3" s="522" customFormat="1" ht="12" customHeight="1">
      <c r="A26" s="514" t="s">
        <v>296</v>
      </c>
      <c r="B26" s="515" t="s">
        <v>503</v>
      </c>
      <c r="C26" s="95"/>
    </row>
    <row r="27" spans="1:3" s="522" customFormat="1" ht="12" customHeight="1">
      <c r="A27" s="514" t="s">
        <v>299</v>
      </c>
      <c r="B27" s="516" t="s">
        <v>506</v>
      </c>
      <c r="C27" s="367"/>
    </row>
    <row r="28" spans="1:3" s="522" customFormat="1" ht="12" customHeight="1" thickBot="1">
      <c r="A28" s="513" t="s">
        <v>300</v>
      </c>
      <c r="B28" s="517" t="s">
        <v>507</v>
      </c>
      <c r="C28" s="102"/>
    </row>
    <row r="29" spans="1:3" s="522" customFormat="1" ht="12" customHeight="1" thickBot="1">
      <c r="A29" s="244" t="s">
        <v>23</v>
      </c>
      <c r="B29" s="153" t="s">
        <v>508</v>
      </c>
      <c r="C29" s="366">
        <f>+C30+C31+C32</f>
        <v>0</v>
      </c>
    </row>
    <row r="30" spans="1:3" s="522" customFormat="1" ht="12" customHeight="1">
      <c r="A30" s="514" t="s">
        <v>100</v>
      </c>
      <c r="B30" s="515" t="s">
        <v>325</v>
      </c>
      <c r="C30" s="95"/>
    </row>
    <row r="31" spans="1:3" s="522" customFormat="1" ht="12" customHeight="1">
      <c r="A31" s="514" t="s">
        <v>101</v>
      </c>
      <c r="B31" s="516" t="s">
        <v>326</v>
      </c>
      <c r="C31" s="367"/>
    </row>
    <row r="32" spans="1:3" s="522" customFormat="1" ht="12" customHeight="1" thickBot="1">
      <c r="A32" s="513" t="s">
        <v>102</v>
      </c>
      <c r="B32" s="171" t="s">
        <v>327</v>
      </c>
      <c r="C32" s="102"/>
    </row>
    <row r="33" spans="1:3" s="424" customFormat="1" ht="12" customHeight="1" thickBot="1">
      <c r="A33" s="244" t="s">
        <v>24</v>
      </c>
      <c r="B33" s="153" t="s">
        <v>440</v>
      </c>
      <c r="C33" s="393"/>
    </row>
    <row r="34" spans="1:3" s="424" customFormat="1" ht="12" customHeight="1" thickBot="1">
      <c r="A34" s="244" t="s">
        <v>25</v>
      </c>
      <c r="B34" s="153" t="s">
        <v>509</v>
      </c>
      <c r="C34" s="415"/>
    </row>
    <row r="35" spans="1:3" s="424" customFormat="1" ht="12" customHeight="1" thickBot="1">
      <c r="A35" s="236" t="s">
        <v>26</v>
      </c>
      <c r="B35" s="153" t="s">
        <v>510</v>
      </c>
      <c r="C35" s="416">
        <f>+C8+C19+C24+C25+C29+C33+C34</f>
        <v>0</v>
      </c>
    </row>
    <row r="36" spans="1:3" s="424" customFormat="1" ht="12" customHeight="1" thickBot="1">
      <c r="A36" s="281" t="s">
        <v>27</v>
      </c>
      <c r="B36" s="153" t="s">
        <v>511</v>
      </c>
      <c r="C36" s="416">
        <f>+C37+C38+C39</f>
        <v>0</v>
      </c>
    </row>
    <row r="37" spans="1:3" s="424" customFormat="1" ht="12" customHeight="1">
      <c r="A37" s="514" t="s">
        <v>512</v>
      </c>
      <c r="B37" s="515" t="s">
        <v>257</v>
      </c>
      <c r="C37" s="95"/>
    </row>
    <row r="38" spans="1:3" s="424" customFormat="1" ht="12" customHeight="1">
      <c r="A38" s="514" t="s">
        <v>513</v>
      </c>
      <c r="B38" s="516" t="s">
        <v>3</v>
      </c>
      <c r="C38" s="367"/>
    </row>
    <row r="39" spans="1:3" s="522" customFormat="1" ht="12" customHeight="1" thickBot="1">
      <c r="A39" s="513" t="s">
        <v>514</v>
      </c>
      <c r="B39" s="171" t="s">
        <v>515</v>
      </c>
      <c r="C39" s="102"/>
    </row>
    <row r="40" spans="1:3" s="522" customFormat="1" ht="15" customHeight="1" thickBot="1">
      <c r="A40" s="281" t="s">
        <v>28</v>
      </c>
      <c r="B40" s="282" t="s">
        <v>516</v>
      </c>
      <c r="C40" s="419">
        <f>+C35+C36</f>
        <v>0</v>
      </c>
    </row>
    <row r="41" spans="1:3" s="522" customFormat="1" ht="15" customHeight="1">
      <c r="A41" s="283"/>
      <c r="B41" s="284"/>
      <c r="C41" s="417"/>
    </row>
    <row r="42" spans="1:3" ht="13.5" thickBot="1">
      <c r="A42" s="285"/>
      <c r="B42" s="286"/>
      <c r="C42" s="418"/>
    </row>
    <row r="43" spans="1:3" s="521" customFormat="1" ht="16.5" customHeight="1" thickBot="1">
      <c r="A43" s="287"/>
      <c r="B43" s="288" t="s">
        <v>61</v>
      </c>
      <c r="C43" s="419"/>
    </row>
    <row r="44" spans="1:3" s="523" customFormat="1" ht="12" customHeight="1" thickBot="1">
      <c r="A44" s="244" t="s">
        <v>19</v>
      </c>
      <c r="B44" s="153" t="s">
        <v>517</v>
      </c>
      <c r="C44" s="366">
        <f>SUM(C45:C49)</f>
        <v>0</v>
      </c>
    </row>
    <row r="45" spans="1:3" ht="12" customHeight="1">
      <c r="A45" s="513" t="s">
        <v>107</v>
      </c>
      <c r="B45" s="9" t="s">
        <v>50</v>
      </c>
      <c r="C45" s="95"/>
    </row>
    <row r="46" spans="1:3" ht="12" customHeight="1">
      <c r="A46" s="513" t="s">
        <v>108</v>
      </c>
      <c r="B46" s="8" t="s">
        <v>194</v>
      </c>
      <c r="C46" s="98"/>
    </row>
    <row r="47" spans="1:3" ht="12" customHeight="1">
      <c r="A47" s="513" t="s">
        <v>109</v>
      </c>
      <c r="B47" s="8" t="s">
        <v>150</v>
      </c>
      <c r="C47" s="98"/>
    </row>
    <row r="48" spans="1:3" ht="12" customHeight="1">
      <c r="A48" s="513" t="s">
        <v>110</v>
      </c>
      <c r="B48" s="8" t="s">
        <v>195</v>
      </c>
      <c r="C48" s="98"/>
    </row>
    <row r="49" spans="1:3" ht="12" customHeight="1" thickBot="1">
      <c r="A49" s="513" t="s">
        <v>159</v>
      </c>
      <c r="B49" s="8" t="s">
        <v>196</v>
      </c>
      <c r="C49" s="98"/>
    </row>
    <row r="50" spans="1:3" ht="12" customHeight="1" thickBot="1">
      <c r="A50" s="244" t="s">
        <v>20</v>
      </c>
      <c r="B50" s="153" t="s">
        <v>518</v>
      </c>
      <c r="C50" s="366">
        <f>SUM(C51:C53)</f>
        <v>0</v>
      </c>
    </row>
    <row r="51" spans="1:3" s="523" customFormat="1" ht="12" customHeight="1">
      <c r="A51" s="513" t="s">
        <v>113</v>
      </c>
      <c r="B51" s="9" t="s">
        <v>247</v>
      </c>
      <c r="C51" s="95"/>
    </row>
    <row r="52" spans="1:3" ht="12" customHeight="1">
      <c r="A52" s="513" t="s">
        <v>114</v>
      </c>
      <c r="B52" s="8" t="s">
        <v>198</v>
      </c>
      <c r="C52" s="98"/>
    </row>
    <row r="53" spans="1:3" ht="12" customHeight="1">
      <c r="A53" s="513" t="s">
        <v>115</v>
      </c>
      <c r="B53" s="8" t="s">
        <v>62</v>
      </c>
      <c r="C53" s="98"/>
    </row>
    <row r="54" spans="1:3" ht="12" customHeight="1" thickBot="1">
      <c r="A54" s="513" t="s">
        <v>116</v>
      </c>
      <c r="B54" s="8" t="s">
        <v>4</v>
      </c>
      <c r="C54" s="98"/>
    </row>
    <row r="55" spans="1:3" ht="15" customHeight="1" thickBot="1">
      <c r="A55" s="244" t="s">
        <v>21</v>
      </c>
      <c r="B55" s="289" t="s">
        <v>519</v>
      </c>
      <c r="C55" s="420">
        <f>+C44+C50</f>
        <v>0</v>
      </c>
    </row>
    <row r="56" ht="13.5" thickBot="1">
      <c r="C56" s="421"/>
    </row>
    <row r="57" spans="1:3" ht="15" customHeight="1" thickBot="1">
      <c r="A57" s="292" t="s">
        <v>219</v>
      </c>
      <c r="B57" s="293"/>
      <c r="C57" s="150"/>
    </row>
    <row r="58" spans="1:3" ht="14.25" customHeight="1" thickBot="1">
      <c r="A58" s="292" t="s">
        <v>220</v>
      </c>
      <c r="B58" s="293"/>
      <c r="C5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10" sqref="H10"/>
    </sheetView>
  </sheetViews>
  <sheetFormatPr defaultColWidth="9.00390625" defaultRowHeight="12.75"/>
  <cols>
    <col min="1" max="1" width="13.875" style="290" customWidth="1"/>
    <col min="2" max="2" width="79.125" style="291" customWidth="1"/>
    <col min="3" max="3" width="25.00390625" style="291" customWidth="1"/>
    <col min="4" max="16384" width="9.375" style="291" customWidth="1"/>
  </cols>
  <sheetData>
    <row r="1" spans="1:3" s="270" customFormat="1" ht="21" customHeight="1" thickBot="1">
      <c r="A1" s="269"/>
      <c r="B1" s="271"/>
      <c r="C1" s="518" t="s">
        <v>528</v>
      </c>
    </row>
    <row r="2" spans="1:3" s="519" customFormat="1" ht="25.5" customHeight="1">
      <c r="A2" s="466" t="s">
        <v>217</v>
      </c>
      <c r="B2" s="407" t="s">
        <v>221</v>
      </c>
      <c r="C2" s="422" t="s">
        <v>66</v>
      </c>
    </row>
    <row r="3" spans="1:3" s="519" customFormat="1" ht="24.75" thickBot="1">
      <c r="A3" s="511" t="s">
        <v>216</v>
      </c>
      <c r="B3" s="408" t="s">
        <v>525</v>
      </c>
      <c r="C3" s="423" t="s">
        <v>66</v>
      </c>
    </row>
    <row r="4" spans="1:3" s="520" customFormat="1" ht="15.75" customHeight="1" thickBot="1">
      <c r="A4" s="273"/>
      <c r="B4" s="273"/>
      <c r="C4" s="274" t="s">
        <v>56</v>
      </c>
    </row>
    <row r="5" spans="1:3" ht="13.5" thickBot="1">
      <c r="A5" s="467" t="s">
        <v>218</v>
      </c>
      <c r="B5" s="275" t="s">
        <v>57</v>
      </c>
      <c r="C5" s="276" t="s">
        <v>58</v>
      </c>
    </row>
    <row r="6" spans="1:3" s="521" customFormat="1" ht="12.75" customHeight="1" thickBot="1">
      <c r="A6" s="236">
        <v>1</v>
      </c>
      <c r="B6" s="237">
        <v>2</v>
      </c>
      <c r="C6" s="238">
        <v>3</v>
      </c>
    </row>
    <row r="7" spans="1:3" s="521" customFormat="1" ht="15.75" customHeight="1" thickBot="1">
      <c r="A7" s="277"/>
      <c r="B7" s="278" t="s">
        <v>59</v>
      </c>
      <c r="C7" s="279"/>
    </row>
    <row r="8" spans="1:3" s="424" customFormat="1" ht="12" customHeight="1" thickBot="1">
      <c r="A8" s="236" t="s">
        <v>19</v>
      </c>
      <c r="B8" s="280" t="s">
        <v>499</v>
      </c>
      <c r="C8" s="366">
        <f>SUM(C9:C18)</f>
        <v>0</v>
      </c>
    </row>
    <row r="9" spans="1:3" s="424" customFormat="1" ht="12" customHeight="1">
      <c r="A9" s="512" t="s">
        <v>107</v>
      </c>
      <c r="B9" s="10" t="s">
        <v>311</v>
      </c>
      <c r="C9" s="413"/>
    </row>
    <row r="10" spans="1:3" s="424" customFormat="1" ht="12" customHeight="1">
      <c r="A10" s="513" t="s">
        <v>108</v>
      </c>
      <c r="B10" s="8" t="s">
        <v>312</v>
      </c>
      <c r="C10" s="364"/>
    </row>
    <row r="11" spans="1:3" s="424" customFormat="1" ht="12" customHeight="1">
      <c r="A11" s="513" t="s">
        <v>109</v>
      </c>
      <c r="B11" s="8" t="s">
        <v>313</v>
      </c>
      <c r="C11" s="364"/>
    </row>
    <row r="12" spans="1:3" s="424" customFormat="1" ht="12" customHeight="1">
      <c r="A12" s="513" t="s">
        <v>110</v>
      </c>
      <c r="B12" s="8" t="s">
        <v>314</v>
      </c>
      <c r="C12" s="364"/>
    </row>
    <row r="13" spans="1:3" s="424" customFormat="1" ht="12" customHeight="1">
      <c r="A13" s="513" t="s">
        <v>159</v>
      </c>
      <c r="B13" s="8" t="s">
        <v>315</v>
      </c>
      <c r="C13" s="364"/>
    </row>
    <row r="14" spans="1:3" s="424" customFormat="1" ht="12" customHeight="1">
      <c r="A14" s="513" t="s">
        <v>111</v>
      </c>
      <c r="B14" s="8" t="s">
        <v>500</v>
      </c>
      <c r="C14" s="364"/>
    </row>
    <row r="15" spans="1:3" s="424" customFormat="1" ht="12" customHeight="1">
      <c r="A15" s="513" t="s">
        <v>112</v>
      </c>
      <c r="B15" s="7" t="s">
        <v>501</v>
      </c>
      <c r="C15" s="364"/>
    </row>
    <row r="16" spans="1:3" s="424" customFormat="1" ht="12" customHeight="1">
      <c r="A16" s="513" t="s">
        <v>122</v>
      </c>
      <c r="B16" s="8" t="s">
        <v>318</v>
      </c>
      <c r="C16" s="414"/>
    </row>
    <row r="17" spans="1:3" s="522" customFormat="1" ht="12" customHeight="1">
      <c r="A17" s="513" t="s">
        <v>123</v>
      </c>
      <c r="B17" s="8" t="s">
        <v>319</v>
      </c>
      <c r="C17" s="364"/>
    </row>
    <row r="18" spans="1:3" s="522" customFormat="1" ht="12" customHeight="1" thickBot="1">
      <c r="A18" s="513" t="s">
        <v>124</v>
      </c>
      <c r="B18" s="7" t="s">
        <v>320</v>
      </c>
      <c r="C18" s="365"/>
    </row>
    <row r="19" spans="1:3" s="424" customFormat="1" ht="12" customHeight="1" thickBot="1">
      <c r="A19" s="236" t="s">
        <v>20</v>
      </c>
      <c r="B19" s="280" t="s">
        <v>502</v>
      </c>
      <c r="C19" s="366">
        <f>SUM(C20:C22)</f>
        <v>0</v>
      </c>
    </row>
    <row r="20" spans="1:3" s="522" customFormat="1" ht="12" customHeight="1">
      <c r="A20" s="513" t="s">
        <v>113</v>
      </c>
      <c r="B20" s="9" t="s">
        <v>286</v>
      </c>
      <c r="C20" s="364"/>
    </row>
    <row r="21" spans="1:3" s="522" customFormat="1" ht="12" customHeight="1">
      <c r="A21" s="513" t="s">
        <v>114</v>
      </c>
      <c r="B21" s="8" t="s">
        <v>503</v>
      </c>
      <c r="C21" s="364"/>
    </row>
    <row r="22" spans="1:3" s="522" customFormat="1" ht="12" customHeight="1">
      <c r="A22" s="513" t="s">
        <v>115</v>
      </c>
      <c r="B22" s="8" t="s">
        <v>504</v>
      </c>
      <c r="C22" s="364"/>
    </row>
    <row r="23" spans="1:3" s="522" customFormat="1" ht="12" customHeight="1" thickBot="1">
      <c r="A23" s="513" t="s">
        <v>116</v>
      </c>
      <c r="B23" s="8" t="s">
        <v>2</v>
      </c>
      <c r="C23" s="364"/>
    </row>
    <row r="24" spans="1:3" s="522" customFormat="1" ht="12" customHeight="1" thickBot="1">
      <c r="A24" s="244" t="s">
        <v>21</v>
      </c>
      <c r="B24" s="153" t="s">
        <v>185</v>
      </c>
      <c r="C24" s="393"/>
    </row>
    <row r="25" spans="1:3" s="522" customFormat="1" ht="12" customHeight="1" thickBot="1">
      <c r="A25" s="244" t="s">
        <v>22</v>
      </c>
      <c r="B25" s="153" t="s">
        <v>505</v>
      </c>
      <c r="C25" s="366">
        <f>+C26+C27</f>
        <v>0</v>
      </c>
    </row>
    <row r="26" spans="1:3" s="522" customFormat="1" ht="12" customHeight="1">
      <c r="A26" s="514" t="s">
        <v>296</v>
      </c>
      <c r="B26" s="515" t="s">
        <v>503</v>
      </c>
      <c r="C26" s="95"/>
    </row>
    <row r="27" spans="1:3" s="522" customFormat="1" ht="12" customHeight="1">
      <c r="A27" s="514" t="s">
        <v>299</v>
      </c>
      <c r="B27" s="516" t="s">
        <v>506</v>
      </c>
      <c r="C27" s="367"/>
    </row>
    <row r="28" spans="1:3" s="522" customFormat="1" ht="12" customHeight="1" thickBot="1">
      <c r="A28" s="513" t="s">
        <v>300</v>
      </c>
      <c r="B28" s="517" t="s">
        <v>507</v>
      </c>
      <c r="C28" s="102"/>
    </row>
    <row r="29" spans="1:3" s="522" customFormat="1" ht="12" customHeight="1" thickBot="1">
      <c r="A29" s="244" t="s">
        <v>23</v>
      </c>
      <c r="B29" s="153" t="s">
        <v>508</v>
      </c>
      <c r="C29" s="366">
        <f>+C30+C31+C32</f>
        <v>0</v>
      </c>
    </row>
    <row r="30" spans="1:3" s="522" customFormat="1" ht="12" customHeight="1">
      <c r="A30" s="514" t="s">
        <v>100</v>
      </c>
      <c r="B30" s="515" t="s">
        <v>325</v>
      </c>
      <c r="C30" s="95"/>
    </row>
    <row r="31" spans="1:3" s="522" customFormat="1" ht="12" customHeight="1">
      <c r="A31" s="514" t="s">
        <v>101</v>
      </c>
      <c r="B31" s="516" t="s">
        <v>326</v>
      </c>
      <c r="C31" s="367"/>
    </row>
    <row r="32" spans="1:3" s="522" customFormat="1" ht="12" customHeight="1" thickBot="1">
      <c r="A32" s="513" t="s">
        <v>102</v>
      </c>
      <c r="B32" s="171" t="s">
        <v>327</v>
      </c>
      <c r="C32" s="102"/>
    </row>
    <row r="33" spans="1:3" s="424" customFormat="1" ht="12" customHeight="1" thickBot="1">
      <c r="A33" s="244" t="s">
        <v>24</v>
      </c>
      <c r="B33" s="153" t="s">
        <v>440</v>
      </c>
      <c r="C33" s="393"/>
    </row>
    <row r="34" spans="1:3" s="424" customFormat="1" ht="12" customHeight="1" thickBot="1">
      <c r="A34" s="244" t="s">
        <v>25</v>
      </c>
      <c r="B34" s="153" t="s">
        <v>509</v>
      </c>
      <c r="C34" s="415"/>
    </row>
    <row r="35" spans="1:3" s="424" customFormat="1" ht="12" customHeight="1" thickBot="1">
      <c r="A35" s="236" t="s">
        <v>26</v>
      </c>
      <c r="B35" s="153" t="s">
        <v>510</v>
      </c>
      <c r="C35" s="416">
        <f>+C8+C19+C24+C25+C29+C33+C34</f>
        <v>0</v>
      </c>
    </row>
    <row r="36" spans="1:3" s="424" customFormat="1" ht="12" customHeight="1" thickBot="1">
      <c r="A36" s="281" t="s">
        <v>27</v>
      </c>
      <c r="B36" s="153" t="s">
        <v>511</v>
      </c>
      <c r="C36" s="416">
        <f>+C37+C38+C39</f>
        <v>0</v>
      </c>
    </row>
    <row r="37" spans="1:3" s="424" customFormat="1" ht="12" customHeight="1">
      <c r="A37" s="514" t="s">
        <v>512</v>
      </c>
      <c r="B37" s="515" t="s">
        <v>257</v>
      </c>
      <c r="C37" s="95"/>
    </row>
    <row r="38" spans="1:3" s="424" customFormat="1" ht="12" customHeight="1">
      <c r="A38" s="514" t="s">
        <v>513</v>
      </c>
      <c r="B38" s="516" t="s">
        <v>3</v>
      </c>
      <c r="C38" s="367"/>
    </row>
    <row r="39" spans="1:3" s="522" customFormat="1" ht="12" customHeight="1" thickBot="1">
      <c r="A39" s="513" t="s">
        <v>514</v>
      </c>
      <c r="B39" s="171" t="s">
        <v>515</v>
      </c>
      <c r="C39" s="102"/>
    </row>
    <row r="40" spans="1:3" s="522" customFormat="1" ht="15" customHeight="1" thickBot="1">
      <c r="A40" s="281" t="s">
        <v>28</v>
      </c>
      <c r="B40" s="282" t="s">
        <v>516</v>
      </c>
      <c r="C40" s="419">
        <f>+C35+C36</f>
        <v>0</v>
      </c>
    </row>
    <row r="41" spans="1:3" s="522" customFormat="1" ht="15" customHeight="1">
      <c r="A41" s="283"/>
      <c r="B41" s="284"/>
      <c r="C41" s="417"/>
    </row>
    <row r="42" spans="1:3" ht="13.5" thickBot="1">
      <c r="A42" s="285"/>
      <c r="B42" s="286"/>
      <c r="C42" s="418"/>
    </row>
    <row r="43" spans="1:3" s="521" customFormat="1" ht="16.5" customHeight="1" thickBot="1">
      <c r="A43" s="287"/>
      <c r="B43" s="288" t="s">
        <v>61</v>
      </c>
      <c r="C43" s="419"/>
    </row>
    <row r="44" spans="1:3" s="523" customFormat="1" ht="12" customHeight="1" thickBot="1">
      <c r="A44" s="244" t="s">
        <v>19</v>
      </c>
      <c r="B44" s="153" t="s">
        <v>517</v>
      </c>
      <c r="C44" s="366">
        <f>SUM(C45:C49)</f>
        <v>0</v>
      </c>
    </row>
    <row r="45" spans="1:3" ht="12" customHeight="1">
      <c r="A45" s="513" t="s">
        <v>107</v>
      </c>
      <c r="B45" s="9" t="s">
        <v>50</v>
      </c>
      <c r="C45" s="95"/>
    </row>
    <row r="46" spans="1:3" ht="12" customHeight="1">
      <c r="A46" s="513" t="s">
        <v>108</v>
      </c>
      <c r="B46" s="8" t="s">
        <v>194</v>
      </c>
      <c r="C46" s="98"/>
    </row>
    <row r="47" spans="1:3" ht="12" customHeight="1">
      <c r="A47" s="513" t="s">
        <v>109</v>
      </c>
      <c r="B47" s="8" t="s">
        <v>150</v>
      </c>
      <c r="C47" s="98"/>
    </row>
    <row r="48" spans="1:3" ht="12" customHeight="1">
      <c r="A48" s="513" t="s">
        <v>110</v>
      </c>
      <c r="B48" s="8" t="s">
        <v>195</v>
      </c>
      <c r="C48" s="98"/>
    </row>
    <row r="49" spans="1:3" ht="12" customHeight="1" thickBot="1">
      <c r="A49" s="513" t="s">
        <v>159</v>
      </c>
      <c r="B49" s="8" t="s">
        <v>196</v>
      </c>
      <c r="C49" s="98"/>
    </row>
    <row r="50" spans="1:3" ht="12" customHeight="1" thickBot="1">
      <c r="A50" s="244" t="s">
        <v>20</v>
      </c>
      <c r="B50" s="153" t="s">
        <v>518</v>
      </c>
      <c r="C50" s="366">
        <f>SUM(C51:C53)</f>
        <v>0</v>
      </c>
    </row>
    <row r="51" spans="1:3" s="523" customFormat="1" ht="12" customHeight="1">
      <c r="A51" s="513" t="s">
        <v>113</v>
      </c>
      <c r="B51" s="9" t="s">
        <v>247</v>
      </c>
      <c r="C51" s="95"/>
    </row>
    <row r="52" spans="1:3" ht="12" customHeight="1">
      <c r="A52" s="513" t="s">
        <v>114</v>
      </c>
      <c r="B52" s="8" t="s">
        <v>198</v>
      </c>
      <c r="C52" s="98"/>
    </row>
    <row r="53" spans="1:3" ht="12" customHeight="1">
      <c r="A53" s="513" t="s">
        <v>115</v>
      </c>
      <c r="B53" s="8" t="s">
        <v>62</v>
      </c>
      <c r="C53" s="98"/>
    </row>
    <row r="54" spans="1:3" ht="12" customHeight="1" thickBot="1">
      <c r="A54" s="513" t="s">
        <v>116</v>
      </c>
      <c r="B54" s="8" t="s">
        <v>4</v>
      </c>
      <c r="C54" s="98"/>
    </row>
    <row r="55" spans="1:3" ht="15" customHeight="1" thickBot="1">
      <c r="A55" s="244" t="s">
        <v>21</v>
      </c>
      <c r="B55" s="289" t="s">
        <v>519</v>
      </c>
      <c r="C55" s="420">
        <f>+C44+C50</f>
        <v>0</v>
      </c>
    </row>
    <row r="56" ht="13.5" thickBot="1">
      <c r="C56" s="421"/>
    </row>
    <row r="57" spans="1:3" ht="15" customHeight="1" thickBot="1">
      <c r="A57" s="292" t="s">
        <v>219</v>
      </c>
      <c r="B57" s="293"/>
      <c r="C57" s="150"/>
    </row>
    <row r="58" spans="1:3" ht="14.25" customHeight="1" thickBot="1">
      <c r="A58" s="292" t="s">
        <v>220</v>
      </c>
      <c r="B58" s="293"/>
      <c r="C5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J22" sqref="J22"/>
    </sheetView>
  </sheetViews>
  <sheetFormatPr defaultColWidth="9.00390625" defaultRowHeight="12.75"/>
  <cols>
    <col min="1" max="1" width="13.875" style="290" customWidth="1"/>
    <col min="2" max="2" width="79.125" style="291" customWidth="1"/>
    <col min="3" max="3" width="25.00390625" style="291" customWidth="1"/>
    <col min="4" max="16384" width="9.375" style="291" customWidth="1"/>
  </cols>
  <sheetData>
    <row r="1" spans="1:3" s="270" customFormat="1" ht="21" customHeight="1" thickBot="1">
      <c r="A1" s="269"/>
      <c r="B1" s="271"/>
      <c r="C1" s="518" t="s">
        <v>529</v>
      </c>
    </row>
    <row r="2" spans="1:3" s="519" customFormat="1" ht="25.5" customHeight="1">
      <c r="A2" s="466" t="s">
        <v>217</v>
      </c>
      <c r="B2" s="407" t="s">
        <v>221</v>
      </c>
      <c r="C2" s="422" t="s">
        <v>66</v>
      </c>
    </row>
    <row r="3" spans="1:3" s="519" customFormat="1" ht="24.75" thickBot="1">
      <c r="A3" s="511" t="s">
        <v>216</v>
      </c>
      <c r="B3" s="408" t="s">
        <v>527</v>
      </c>
      <c r="C3" s="423" t="s">
        <v>546</v>
      </c>
    </row>
    <row r="4" spans="1:3" s="520" customFormat="1" ht="15.75" customHeight="1" thickBot="1">
      <c r="A4" s="273"/>
      <c r="B4" s="273"/>
      <c r="C4" s="274" t="s">
        <v>56</v>
      </c>
    </row>
    <row r="5" spans="1:3" ht="13.5" thickBot="1">
      <c r="A5" s="467" t="s">
        <v>218</v>
      </c>
      <c r="B5" s="275" t="s">
        <v>57</v>
      </c>
      <c r="C5" s="276" t="s">
        <v>58</v>
      </c>
    </row>
    <row r="6" spans="1:3" s="521" customFormat="1" ht="12.75" customHeight="1" thickBot="1">
      <c r="A6" s="236">
        <v>1</v>
      </c>
      <c r="B6" s="237">
        <v>2</v>
      </c>
      <c r="C6" s="238">
        <v>3</v>
      </c>
    </row>
    <row r="7" spans="1:3" s="521" customFormat="1" ht="15.75" customHeight="1" thickBot="1">
      <c r="A7" s="277"/>
      <c r="B7" s="278" t="s">
        <v>59</v>
      </c>
      <c r="C7" s="279"/>
    </row>
    <row r="8" spans="1:3" s="424" customFormat="1" ht="12" customHeight="1" thickBot="1">
      <c r="A8" s="236" t="s">
        <v>19</v>
      </c>
      <c r="B8" s="280" t="s">
        <v>499</v>
      </c>
      <c r="C8" s="366">
        <f>SUM(C9:C18)</f>
        <v>0</v>
      </c>
    </row>
    <row r="9" spans="1:3" s="424" customFormat="1" ht="12" customHeight="1">
      <c r="A9" s="512" t="s">
        <v>107</v>
      </c>
      <c r="B9" s="10" t="s">
        <v>311</v>
      </c>
      <c r="C9" s="413"/>
    </row>
    <row r="10" spans="1:3" s="424" customFormat="1" ht="12" customHeight="1">
      <c r="A10" s="513" t="s">
        <v>108</v>
      </c>
      <c r="B10" s="8" t="s">
        <v>312</v>
      </c>
      <c r="C10" s="364"/>
    </row>
    <row r="11" spans="1:3" s="424" customFormat="1" ht="12" customHeight="1">
      <c r="A11" s="513" t="s">
        <v>109</v>
      </c>
      <c r="B11" s="8" t="s">
        <v>313</v>
      </c>
      <c r="C11" s="364"/>
    </row>
    <row r="12" spans="1:3" s="424" customFormat="1" ht="12" customHeight="1">
      <c r="A12" s="513" t="s">
        <v>110</v>
      </c>
      <c r="B12" s="8" t="s">
        <v>314</v>
      </c>
      <c r="C12" s="364"/>
    </row>
    <row r="13" spans="1:3" s="424" customFormat="1" ht="12" customHeight="1">
      <c r="A13" s="513" t="s">
        <v>159</v>
      </c>
      <c r="B13" s="8" t="s">
        <v>315</v>
      </c>
      <c r="C13" s="364"/>
    </row>
    <row r="14" spans="1:3" s="424" customFormat="1" ht="12" customHeight="1">
      <c r="A14" s="513" t="s">
        <v>111</v>
      </c>
      <c r="B14" s="8" t="s">
        <v>500</v>
      </c>
      <c r="C14" s="364"/>
    </row>
    <row r="15" spans="1:3" s="424" customFormat="1" ht="12" customHeight="1">
      <c r="A15" s="513" t="s">
        <v>112</v>
      </c>
      <c r="B15" s="7" t="s">
        <v>501</v>
      </c>
      <c r="C15" s="364"/>
    </row>
    <row r="16" spans="1:3" s="424" customFormat="1" ht="12" customHeight="1">
      <c r="A16" s="513" t="s">
        <v>122</v>
      </c>
      <c r="B16" s="8" t="s">
        <v>318</v>
      </c>
      <c r="C16" s="414"/>
    </row>
    <row r="17" spans="1:3" s="522" customFormat="1" ht="12" customHeight="1">
      <c r="A17" s="513" t="s">
        <v>123</v>
      </c>
      <c r="B17" s="8" t="s">
        <v>319</v>
      </c>
      <c r="C17" s="364"/>
    </row>
    <row r="18" spans="1:3" s="522" customFormat="1" ht="12" customHeight="1" thickBot="1">
      <c r="A18" s="513" t="s">
        <v>124</v>
      </c>
      <c r="B18" s="7" t="s">
        <v>320</v>
      </c>
      <c r="C18" s="365"/>
    </row>
    <row r="19" spans="1:3" s="424" customFormat="1" ht="12" customHeight="1" thickBot="1">
      <c r="A19" s="236" t="s">
        <v>20</v>
      </c>
      <c r="B19" s="280" t="s">
        <v>502</v>
      </c>
      <c r="C19" s="366">
        <f>SUM(C20:C22)</f>
        <v>0</v>
      </c>
    </row>
    <row r="20" spans="1:3" s="522" customFormat="1" ht="12" customHeight="1">
      <c r="A20" s="513" t="s">
        <v>113</v>
      </c>
      <c r="B20" s="9" t="s">
        <v>286</v>
      </c>
      <c r="C20" s="364"/>
    </row>
    <row r="21" spans="1:3" s="522" customFormat="1" ht="12" customHeight="1">
      <c r="A21" s="513" t="s">
        <v>114</v>
      </c>
      <c r="B21" s="8" t="s">
        <v>503</v>
      </c>
      <c r="C21" s="364"/>
    </row>
    <row r="22" spans="1:3" s="522" customFormat="1" ht="12" customHeight="1">
      <c r="A22" s="513" t="s">
        <v>115</v>
      </c>
      <c r="B22" s="8" t="s">
        <v>504</v>
      </c>
      <c r="C22" s="364"/>
    </row>
    <row r="23" spans="1:3" s="522" customFormat="1" ht="12" customHeight="1" thickBot="1">
      <c r="A23" s="513" t="s">
        <v>116</v>
      </c>
      <c r="B23" s="8" t="s">
        <v>2</v>
      </c>
      <c r="C23" s="364"/>
    </row>
    <row r="24" spans="1:3" s="522" customFormat="1" ht="12" customHeight="1" thickBot="1">
      <c r="A24" s="244" t="s">
        <v>21</v>
      </c>
      <c r="B24" s="153" t="s">
        <v>185</v>
      </c>
      <c r="C24" s="393"/>
    </row>
    <row r="25" spans="1:3" s="522" customFormat="1" ht="12" customHeight="1" thickBot="1">
      <c r="A25" s="244" t="s">
        <v>22</v>
      </c>
      <c r="B25" s="153" t="s">
        <v>505</v>
      </c>
      <c r="C25" s="366">
        <f>+C26+C27</f>
        <v>0</v>
      </c>
    </row>
    <row r="26" spans="1:3" s="522" customFormat="1" ht="12" customHeight="1">
      <c r="A26" s="514" t="s">
        <v>296</v>
      </c>
      <c r="B26" s="515" t="s">
        <v>503</v>
      </c>
      <c r="C26" s="95"/>
    </row>
    <row r="27" spans="1:3" s="522" customFormat="1" ht="12" customHeight="1">
      <c r="A27" s="514" t="s">
        <v>299</v>
      </c>
      <c r="B27" s="516" t="s">
        <v>506</v>
      </c>
      <c r="C27" s="367"/>
    </row>
    <row r="28" spans="1:3" s="522" customFormat="1" ht="12" customHeight="1" thickBot="1">
      <c r="A28" s="513" t="s">
        <v>300</v>
      </c>
      <c r="B28" s="517" t="s">
        <v>507</v>
      </c>
      <c r="C28" s="102"/>
    </row>
    <row r="29" spans="1:3" s="522" customFormat="1" ht="12" customHeight="1" thickBot="1">
      <c r="A29" s="244" t="s">
        <v>23</v>
      </c>
      <c r="B29" s="153" t="s">
        <v>508</v>
      </c>
      <c r="C29" s="366">
        <f>+C30+C31+C32</f>
        <v>0</v>
      </c>
    </row>
    <row r="30" spans="1:3" s="522" customFormat="1" ht="12" customHeight="1">
      <c r="A30" s="514" t="s">
        <v>100</v>
      </c>
      <c r="B30" s="515" t="s">
        <v>325</v>
      </c>
      <c r="C30" s="95"/>
    </row>
    <row r="31" spans="1:3" s="522" customFormat="1" ht="12" customHeight="1">
      <c r="A31" s="514" t="s">
        <v>101</v>
      </c>
      <c r="B31" s="516" t="s">
        <v>326</v>
      </c>
      <c r="C31" s="367"/>
    </row>
    <row r="32" spans="1:3" s="522" customFormat="1" ht="12" customHeight="1" thickBot="1">
      <c r="A32" s="513" t="s">
        <v>102</v>
      </c>
      <c r="B32" s="171" t="s">
        <v>327</v>
      </c>
      <c r="C32" s="102"/>
    </row>
    <row r="33" spans="1:3" s="424" customFormat="1" ht="12" customHeight="1" thickBot="1">
      <c r="A33" s="244" t="s">
        <v>24</v>
      </c>
      <c r="B33" s="153" t="s">
        <v>440</v>
      </c>
      <c r="C33" s="393"/>
    </row>
    <row r="34" spans="1:3" s="424" customFormat="1" ht="12" customHeight="1" thickBot="1">
      <c r="A34" s="244" t="s">
        <v>25</v>
      </c>
      <c r="B34" s="153" t="s">
        <v>509</v>
      </c>
      <c r="C34" s="415"/>
    </row>
    <row r="35" spans="1:3" s="424" customFormat="1" ht="12" customHeight="1" thickBot="1">
      <c r="A35" s="236" t="s">
        <v>26</v>
      </c>
      <c r="B35" s="153" t="s">
        <v>510</v>
      </c>
      <c r="C35" s="416">
        <f>+C8+C19+C24+C25+C29+C33+C34</f>
        <v>0</v>
      </c>
    </row>
    <row r="36" spans="1:3" s="424" customFormat="1" ht="12" customHeight="1" thickBot="1">
      <c r="A36" s="281" t="s">
        <v>27</v>
      </c>
      <c r="B36" s="153" t="s">
        <v>511</v>
      </c>
      <c r="C36" s="416">
        <f>+C37+C38+C39</f>
        <v>0</v>
      </c>
    </row>
    <row r="37" spans="1:3" s="424" customFormat="1" ht="12" customHeight="1">
      <c r="A37" s="514" t="s">
        <v>512</v>
      </c>
      <c r="B37" s="515" t="s">
        <v>257</v>
      </c>
      <c r="C37" s="95"/>
    </row>
    <row r="38" spans="1:3" s="424" customFormat="1" ht="12" customHeight="1">
      <c r="A38" s="514" t="s">
        <v>513</v>
      </c>
      <c r="B38" s="516" t="s">
        <v>3</v>
      </c>
      <c r="C38" s="367"/>
    </row>
    <row r="39" spans="1:3" s="522" customFormat="1" ht="12" customHeight="1" thickBot="1">
      <c r="A39" s="513" t="s">
        <v>514</v>
      </c>
      <c r="B39" s="171" t="s">
        <v>515</v>
      </c>
      <c r="C39" s="102"/>
    </row>
    <row r="40" spans="1:3" s="522" customFormat="1" ht="15" customHeight="1" thickBot="1">
      <c r="A40" s="281" t="s">
        <v>28</v>
      </c>
      <c r="B40" s="282" t="s">
        <v>516</v>
      </c>
      <c r="C40" s="419">
        <f>+C35+C36</f>
        <v>0</v>
      </c>
    </row>
    <row r="41" spans="1:3" s="522" customFormat="1" ht="15" customHeight="1">
      <c r="A41" s="283"/>
      <c r="B41" s="284"/>
      <c r="C41" s="417"/>
    </row>
    <row r="42" spans="1:3" ht="13.5" thickBot="1">
      <c r="A42" s="285"/>
      <c r="B42" s="286"/>
      <c r="C42" s="418"/>
    </row>
    <row r="43" spans="1:3" s="521" customFormat="1" ht="16.5" customHeight="1" thickBot="1">
      <c r="A43" s="287"/>
      <c r="B43" s="288" t="s">
        <v>61</v>
      </c>
      <c r="C43" s="419"/>
    </row>
    <row r="44" spans="1:3" s="523" customFormat="1" ht="12" customHeight="1" thickBot="1">
      <c r="A44" s="244" t="s">
        <v>19</v>
      </c>
      <c r="B44" s="153" t="s">
        <v>517</v>
      </c>
      <c r="C44" s="366">
        <f>SUM(C45:C49)</f>
        <v>0</v>
      </c>
    </row>
    <row r="45" spans="1:3" ht="12" customHeight="1">
      <c r="A45" s="513" t="s">
        <v>107</v>
      </c>
      <c r="B45" s="9" t="s">
        <v>50</v>
      </c>
      <c r="C45" s="95"/>
    </row>
    <row r="46" spans="1:3" ht="12" customHeight="1">
      <c r="A46" s="513" t="s">
        <v>108</v>
      </c>
      <c r="B46" s="8" t="s">
        <v>194</v>
      </c>
      <c r="C46" s="98"/>
    </row>
    <row r="47" spans="1:3" ht="12" customHeight="1">
      <c r="A47" s="513" t="s">
        <v>109</v>
      </c>
      <c r="B47" s="8" t="s">
        <v>150</v>
      </c>
      <c r="C47" s="98"/>
    </row>
    <row r="48" spans="1:3" ht="12" customHeight="1">
      <c r="A48" s="513" t="s">
        <v>110</v>
      </c>
      <c r="B48" s="8" t="s">
        <v>195</v>
      </c>
      <c r="C48" s="98"/>
    </row>
    <row r="49" spans="1:3" ht="12" customHeight="1" thickBot="1">
      <c r="A49" s="513" t="s">
        <v>159</v>
      </c>
      <c r="B49" s="8" t="s">
        <v>196</v>
      </c>
      <c r="C49" s="98"/>
    </row>
    <row r="50" spans="1:3" ht="12" customHeight="1" thickBot="1">
      <c r="A50" s="244" t="s">
        <v>20</v>
      </c>
      <c r="B50" s="153" t="s">
        <v>518</v>
      </c>
      <c r="C50" s="366">
        <f>SUM(C51:C53)</f>
        <v>0</v>
      </c>
    </row>
    <row r="51" spans="1:3" s="523" customFormat="1" ht="12" customHeight="1">
      <c r="A51" s="513" t="s">
        <v>113</v>
      </c>
      <c r="B51" s="9" t="s">
        <v>247</v>
      </c>
      <c r="C51" s="95"/>
    </row>
    <row r="52" spans="1:3" ht="12" customHeight="1">
      <c r="A52" s="513" t="s">
        <v>114</v>
      </c>
      <c r="B52" s="8" t="s">
        <v>198</v>
      </c>
      <c r="C52" s="98"/>
    </row>
    <row r="53" spans="1:3" ht="12" customHeight="1">
      <c r="A53" s="513" t="s">
        <v>115</v>
      </c>
      <c r="B53" s="8" t="s">
        <v>62</v>
      </c>
      <c r="C53" s="98"/>
    </row>
    <row r="54" spans="1:3" ht="12" customHeight="1" thickBot="1">
      <c r="A54" s="513" t="s">
        <v>116</v>
      </c>
      <c r="B54" s="8" t="s">
        <v>4</v>
      </c>
      <c r="C54" s="98"/>
    </row>
    <row r="55" spans="1:3" ht="15" customHeight="1" thickBot="1">
      <c r="A55" s="244" t="s">
        <v>21</v>
      </c>
      <c r="B55" s="289" t="s">
        <v>519</v>
      </c>
      <c r="C55" s="420">
        <f>+C44+C50</f>
        <v>0</v>
      </c>
    </row>
    <row r="56" ht="13.5" thickBot="1">
      <c r="C56" s="421"/>
    </row>
    <row r="57" spans="1:3" ht="15" customHeight="1" thickBot="1">
      <c r="A57" s="292" t="s">
        <v>219</v>
      </c>
      <c r="B57" s="293"/>
      <c r="C57" s="150"/>
    </row>
    <row r="58" spans="1:3" ht="14.25" customHeight="1" thickBot="1">
      <c r="A58" s="292" t="s">
        <v>220</v>
      </c>
      <c r="B58" s="293"/>
      <c r="C5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P17" sqref="P17"/>
    </sheetView>
  </sheetViews>
  <sheetFormatPr defaultColWidth="9.00390625" defaultRowHeight="12.75"/>
  <cols>
    <col min="1" max="1" width="5.50390625" style="52" customWidth="1"/>
    <col min="2" max="2" width="33.125" style="52" customWidth="1"/>
    <col min="3" max="3" width="12.375" style="52" customWidth="1"/>
    <col min="4" max="4" width="11.50390625" style="52" customWidth="1"/>
    <col min="5" max="5" width="11.375" style="52" customWidth="1"/>
    <col min="6" max="6" width="11.00390625" style="52" customWidth="1"/>
    <col min="7" max="7" width="14.375" style="52" customWidth="1"/>
    <col min="8" max="16384" width="9.375" style="52" customWidth="1"/>
  </cols>
  <sheetData>
    <row r="1" spans="1:7" ht="43.5" customHeight="1">
      <c r="A1" s="633" t="s">
        <v>5</v>
      </c>
      <c r="B1" s="633"/>
      <c r="C1" s="633"/>
      <c r="D1" s="633"/>
      <c r="E1" s="633"/>
      <c r="F1" s="633"/>
      <c r="G1" s="633"/>
    </row>
    <row r="3" spans="1:7" s="195" customFormat="1" ht="27" customHeight="1">
      <c r="A3" s="193" t="s">
        <v>225</v>
      </c>
      <c r="B3" s="194"/>
      <c r="C3" s="632" t="s">
        <v>226</v>
      </c>
      <c r="D3" s="632"/>
      <c r="E3" s="632"/>
      <c r="F3" s="632"/>
      <c r="G3" s="632"/>
    </row>
    <row r="4" spans="1:7" s="195" customFormat="1" ht="15.75">
      <c r="A4" s="194"/>
      <c r="B4" s="194"/>
      <c r="C4" s="194"/>
      <c r="D4" s="194"/>
      <c r="E4" s="194"/>
      <c r="F4" s="194"/>
      <c r="G4" s="194"/>
    </row>
    <row r="5" spans="1:7" s="195" customFormat="1" ht="24.75" customHeight="1">
      <c r="A5" s="193" t="s">
        <v>227</v>
      </c>
      <c r="B5" s="194"/>
      <c r="C5" s="632" t="s">
        <v>226</v>
      </c>
      <c r="D5" s="632"/>
      <c r="E5" s="632"/>
      <c r="F5" s="632"/>
      <c r="G5" s="194"/>
    </row>
    <row r="6" spans="1:7" s="196" customFormat="1" ht="12.75">
      <c r="A6" s="254"/>
      <c r="B6" s="254"/>
      <c r="C6" s="254"/>
      <c r="D6" s="254"/>
      <c r="E6" s="254"/>
      <c r="F6" s="254"/>
      <c r="G6" s="254"/>
    </row>
    <row r="7" spans="1:7" s="197" customFormat="1" ht="15" customHeight="1">
      <c r="A7" s="311" t="s">
        <v>228</v>
      </c>
      <c r="B7" s="310"/>
      <c r="C7" s="310"/>
      <c r="D7" s="296"/>
      <c r="E7" s="296"/>
      <c r="F7" s="296"/>
      <c r="G7" s="296"/>
    </row>
    <row r="8" spans="1:7" s="197" customFormat="1" ht="15" customHeight="1" thickBot="1">
      <c r="A8" s="311" t="s">
        <v>229</v>
      </c>
      <c r="B8" s="296"/>
      <c r="C8" s="296"/>
      <c r="D8" s="296"/>
      <c r="E8" s="296"/>
      <c r="F8" s="296"/>
      <c r="G8" s="296"/>
    </row>
    <row r="9" spans="1:7" s="94" customFormat="1" ht="42" customHeight="1" thickBot="1">
      <c r="A9" s="233" t="s">
        <v>17</v>
      </c>
      <c r="B9" s="234" t="s">
        <v>230</v>
      </c>
      <c r="C9" s="234" t="s">
        <v>231</v>
      </c>
      <c r="D9" s="234" t="s">
        <v>232</v>
      </c>
      <c r="E9" s="234" t="s">
        <v>233</v>
      </c>
      <c r="F9" s="234" t="s">
        <v>234</v>
      </c>
      <c r="G9" s="235" t="s">
        <v>54</v>
      </c>
    </row>
    <row r="10" spans="1:7" ht="24" customHeight="1">
      <c r="A10" s="297" t="s">
        <v>19</v>
      </c>
      <c r="B10" s="242" t="s">
        <v>235</v>
      </c>
      <c r="C10" s="198"/>
      <c r="D10" s="198"/>
      <c r="E10" s="198"/>
      <c r="F10" s="198"/>
      <c r="G10" s="298">
        <f>SUM(C10:F10)</f>
        <v>0</v>
      </c>
    </row>
    <row r="11" spans="1:7" ht="24" customHeight="1">
      <c r="A11" s="299" t="s">
        <v>20</v>
      </c>
      <c r="B11" s="243" t="s">
        <v>236</v>
      </c>
      <c r="C11" s="199"/>
      <c r="D11" s="199"/>
      <c r="E11" s="199"/>
      <c r="F11" s="199"/>
      <c r="G11" s="300">
        <f aca="true" t="shared" si="0" ref="G11:G16">SUM(C11:F11)</f>
        <v>0</v>
      </c>
    </row>
    <row r="12" spans="1:7" ht="24" customHeight="1">
      <c r="A12" s="299" t="s">
        <v>21</v>
      </c>
      <c r="B12" s="243" t="s">
        <v>237</v>
      </c>
      <c r="C12" s="199"/>
      <c r="D12" s="199"/>
      <c r="E12" s="199"/>
      <c r="F12" s="199"/>
      <c r="G12" s="300">
        <f t="shared" si="0"/>
        <v>0</v>
      </c>
    </row>
    <row r="13" spans="1:7" ht="24" customHeight="1">
      <c r="A13" s="299" t="s">
        <v>22</v>
      </c>
      <c r="B13" s="243" t="s">
        <v>238</v>
      </c>
      <c r="C13" s="199"/>
      <c r="D13" s="199"/>
      <c r="E13" s="199"/>
      <c r="F13" s="199"/>
      <c r="G13" s="300">
        <f t="shared" si="0"/>
        <v>0</v>
      </c>
    </row>
    <row r="14" spans="1:7" ht="24" customHeight="1">
      <c r="A14" s="299" t="s">
        <v>23</v>
      </c>
      <c r="B14" s="243" t="s">
        <v>239</v>
      </c>
      <c r="C14" s="199"/>
      <c r="D14" s="199"/>
      <c r="E14" s="199"/>
      <c r="F14" s="199"/>
      <c r="G14" s="300">
        <f t="shared" si="0"/>
        <v>0</v>
      </c>
    </row>
    <row r="15" spans="1:7" ht="24" customHeight="1" thickBot="1">
      <c r="A15" s="301" t="s">
        <v>24</v>
      </c>
      <c r="B15" s="302" t="s">
        <v>240</v>
      </c>
      <c r="C15" s="200"/>
      <c r="D15" s="200"/>
      <c r="E15" s="200"/>
      <c r="F15" s="200"/>
      <c r="G15" s="303">
        <f t="shared" si="0"/>
        <v>0</v>
      </c>
    </row>
    <row r="16" spans="1:7" s="201" customFormat="1" ht="24" customHeight="1" thickBot="1">
      <c r="A16" s="304" t="s">
        <v>25</v>
      </c>
      <c r="B16" s="305" t="s">
        <v>54</v>
      </c>
      <c r="C16" s="306">
        <f>SUM(C10:C15)</f>
        <v>0</v>
      </c>
      <c r="D16" s="306">
        <f>SUM(D10:D15)</f>
        <v>0</v>
      </c>
      <c r="E16" s="306">
        <f>SUM(E10:E15)</f>
        <v>0</v>
      </c>
      <c r="F16" s="306">
        <f>SUM(F10:F15)</f>
        <v>0</v>
      </c>
      <c r="G16" s="307">
        <f t="shared" si="0"/>
        <v>0</v>
      </c>
    </row>
    <row r="17" spans="1:7" s="196" customFormat="1" ht="12.75">
      <c r="A17" s="254"/>
      <c r="B17" s="254"/>
      <c r="C17" s="254"/>
      <c r="D17" s="254"/>
      <c r="E17" s="254"/>
      <c r="F17" s="254"/>
      <c r="G17" s="254"/>
    </row>
    <row r="18" spans="1:7" s="196" customFormat="1" ht="12.75">
      <c r="A18" s="254"/>
      <c r="B18" s="254"/>
      <c r="C18" s="254"/>
      <c r="D18" s="254"/>
      <c r="E18" s="254"/>
      <c r="F18" s="254"/>
      <c r="G18" s="254"/>
    </row>
    <row r="19" spans="1:7" s="196" customFormat="1" ht="12.75">
      <c r="A19" s="254"/>
      <c r="B19" s="254"/>
      <c r="C19" s="254"/>
      <c r="D19" s="254"/>
      <c r="E19" s="254"/>
      <c r="F19" s="254"/>
      <c r="G19" s="254"/>
    </row>
    <row r="20" spans="1:7" s="196" customFormat="1" ht="15.75">
      <c r="A20" s="195" t="s">
        <v>485</v>
      </c>
      <c r="B20" s="254"/>
      <c r="C20" s="254"/>
      <c r="D20" s="254"/>
      <c r="E20" s="254"/>
      <c r="F20" s="254"/>
      <c r="G20" s="254"/>
    </row>
    <row r="21" spans="1:7" s="196" customFormat="1" ht="12.75">
      <c r="A21" s="254"/>
      <c r="B21" s="254"/>
      <c r="C21" s="254"/>
      <c r="D21" s="254"/>
      <c r="E21" s="254"/>
      <c r="F21" s="254"/>
      <c r="G21" s="254"/>
    </row>
    <row r="22" spans="1:7" ht="12.75">
      <c r="A22" s="254"/>
      <c r="B22" s="254"/>
      <c r="C22" s="254"/>
      <c r="D22" s="254"/>
      <c r="E22" s="254"/>
      <c r="F22" s="254"/>
      <c r="G22" s="254"/>
    </row>
    <row r="23" spans="1:7" ht="12.75">
      <c r="A23" s="254"/>
      <c r="B23" s="254"/>
      <c r="C23" s="196"/>
      <c r="D23" s="196"/>
      <c r="E23" s="196"/>
      <c r="F23" s="196"/>
      <c r="G23" s="254"/>
    </row>
    <row r="24" spans="1:7" ht="13.5">
      <c r="A24" s="254"/>
      <c r="B24" s="254"/>
      <c r="C24" s="308"/>
      <c r="D24" s="309" t="s">
        <v>241</v>
      </c>
      <c r="E24" s="309"/>
      <c r="F24" s="308"/>
      <c r="G24" s="254"/>
    </row>
    <row r="25" spans="3:6" ht="13.5">
      <c r="C25" s="202"/>
      <c r="D25" s="203"/>
      <c r="E25" s="203"/>
      <c r="F25" s="202"/>
    </row>
    <row r="26" spans="3:6" ht="13.5">
      <c r="C26" s="202"/>
      <c r="D26" s="203"/>
      <c r="E26" s="203"/>
      <c r="F26" s="202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Normal="120" zoomScaleSheetLayoutView="130" workbookViewId="0" topLeftCell="A1">
      <selection activeCell="G89" sqref="G89:H89"/>
    </sheetView>
  </sheetViews>
  <sheetFormatPr defaultColWidth="9.00390625" defaultRowHeight="12.75"/>
  <cols>
    <col min="1" max="1" width="9.00390625" style="441" customWidth="1"/>
    <col min="2" max="2" width="61.875" style="441" customWidth="1"/>
    <col min="3" max="3" width="13.375" style="442" customWidth="1"/>
    <col min="4" max="4" width="12.625" style="441" customWidth="1"/>
    <col min="5" max="5" width="12.125" style="441" customWidth="1"/>
    <col min="6" max="6" width="12.50390625" style="441" customWidth="1"/>
    <col min="7" max="7" width="12.125" style="441" customWidth="1"/>
    <col min="8" max="16384" width="9.375" style="44" customWidth="1"/>
  </cols>
  <sheetData>
    <row r="1" spans="1:7" ht="15.75" customHeight="1">
      <c r="A1" s="587" t="s">
        <v>16</v>
      </c>
      <c r="B1" s="587"/>
      <c r="C1" s="587"/>
      <c r="D1" s="587"/>
      <c r="E1" s="587"/>
      <c r="F1" s="44"/>
      <c r="G1" s="44"/>
    </row>
    <row r="2" spans="1:7" ht="15.75" customHeight="1" thickBot="1">
      <c r="A2" s="588" t="s">
        <v>163</v>
      </c>
      <c r="B2" s="588"/>
      <c r="D2" s="170"/>
      <c r="E2" s="356" t="s">
        <v>248</v>
      </c>
      <c r="F2" s="356" t="s">
        <v>248</v>
      </c>
      <c r="G2" s="356" t="s">
        <v>248</v>
      </c>
    </row>
    <row r="3" spans="1:7" ht="37.5" customHeight="1" thickBot="1">
      <c r="A3" s="23" t="s">
        <v>76</v>
      </c>
      <c r="B3" s="24" t="s">
        <v>18</v>
      </c>
      <c r="C3" s="24" t="s">
        <v>486</v>
      </c>
      <c r="D3" s="464" t="s">
        <v>487</v>
      </c>
      <c r="E3" s="192" t="s">
        <v>277</v>
      </c>
      <c r="F3" s="192" t="s">
        <v>599</v>
      </c>
      <c r="G3" s="192" t="s">
        <v>610</v>
      </c>
    </row>
    <row r="4" spans="1:7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10">
        <v>5</v>
      </c>
      <c r="F4" s="510">
        <v>5</v>
      </c>
      <c r="G4" s="510">
        <v>5</v>
      </c>
    </row>
    <row r="5" spans="1:7" s="1" customFormat="1" ht="12" customHeight="1" thickBot="1">
      <c r="A5" s="20" t="s">
        <v>19</v>
      </c>
      <c r="B5" s="21" t="s">
        <v>278</v>
      </c>
      <c r="C5" s="456">
        <f>+C6+C7+C8+C9+C10+C11</f>
        <v>13696</v>
      </c>
      <c r="D5" s="456">
        <f>+D6+D7+D8+D9+D10+D11</f>
        <v>14474</v>
      </c>
      <c r="E5" s="312">
        <f>+E6+E7+E8+E9+E10+E11</f>
        <v>12147</v>
      </c>
      <c r="F5" s="312">
        <f>+F6+F7+F8+F9+F10+F11</f>
        <v>12324</v>
      </c>
      <c r="G5" s="312">
        <f>+G6+G7+G8+G9+G10+G11</f>
        <v>12441</v>
      </c>
    </row>
    <row r="6" spans="1:7" s="1" customFormat="1" ht="12" customHeight="1">
      <c r="A6" s="15" t="s">
        <v>107</v>
      </c>
      <c r="B6" s="476" t="s">
        <v>279</v>
      </c>
      <c r="C6" s="458">
        <v>7163</v>
      </c>
      <c r="D6" s="458">
        <v>7884</v>
      </c>
      <c r="E6" s="314">
        <v>7107</v>
      </c>
      <c r="F6" s="314">
        <v>7107</v>
      </c>
      <c r="G6" s="314">
        <v>7107</v>
      </c>
    </row>
    <row r="7" spans="1:7" s="1" customFormat="1" ht="12" customHeight="1">
      <c r="A7" s="14" t="s">
        <v>108</v>
      </c>
      <c r="B7" s="477" t="s">
        <v>280</v>
      </c>
      <c r="C7" s="457"/>
      <c r="D7" s="457"/>
      <c r="E7" s="313"/>
      <c r="F7" s="313"/>
      <c r="G7" s="313"/>
    </row>
    <row r="8" spans="1:7" s="1" customFormat="1" ht="12" customHeight="1">
      <c r="A8" s="14" t="s">
        <v>109</v>
      </c>
      <c r="B8" s="477" t="s">
        <v>281</v>
      </c>
      <c r="C8" s="457">
        <v>1484</v>
      </c>
      <c r="D8" s="457">
        <v>3852</v>
      </c>
      <c r="E8" s="313">
        <v>4792</v>
      </c>
      <c r="F8" s="313">
        <v>4944</v>
      </c>
      <c r="G8" s="313">
        <v>4792</v>
      </c>
    </row>
    <row r="9" spans="1:7" s="1" customFormat="1" ht="12" customHeight="1">
      <c r="A9" s="14" t="s">
        <v>110</v>
      </c>
      <c r="B9" s="477" t="s">
        <v>282</v>
      </c>
      <c r="C9" s="457"/>
      <c r="D9" s="457">
        <v>244</v>
      </c>
      <c r="E9" s="313">
        <v>238</v>
      </c>
      <c r="F9" s="313">
        <v>238</v>
      </c>
      <c r="G9" s="313">
        <v>238</v>
      </c>
    </row>
    <row r="10" spans="1:7" s="1" customFormat="1" ht="12" customHeight="1">
      <c r="A10" s="14" t="s">
        <v>159</v>
      </c>
      <c r="B10" s="477" t="s">
        <v>589</v>
      </c>
      <c r="C10" s="547">
        <v>1049</v>
      </c>
      <c r="D10" s="547">
        <v>794</v>
      </c>
      <c r="E10" s="313">
        <v>10</v>
      </c>
      <c r="F10" s="313">
        <v>35</v>
      </c>
      <c r="G10" s="313">
        <v>35</v>
      </c>
    </row>
    <row r="11" spans="1:7" s="1" customFormat="1" ht="12" customHeight="1" thickBot="1">
      <c r="A11" s="16" t="s">
        <v>111</v>
      </c>
      <c r="B11" s="343" t="s">
        <v>284</v>
      </c>
      <c r="C11" s="548">
        <v>4000</v>
      </c>
      <c r="D11" s="548">
        <v>1700</v>
      </c>
      <c r="E11" s="313"/>
      <c r="F11" s="313"/>
      <c r="G11" s="313">
        <v>269</v>
      </c>
    </row>
    <row r="12" spans="1:7" s="1" customFormat="1" ht="12" customHeight="1" thickBot="1">
      <c r="A12" s="20" t="s">
        <v>20</v>
      </c>
      <c r="B12" s="341" t="s">
        <v>285</v>
      </c>
      <c r="C12" s="456">
        <f>+C13+C14+C15+C16+C17</f>
        <v>1114</v>
      </c>
      <c r="D12" s="456">
        <f>+D13+D14+D15+D16+D17</f>
        <v>735</v>
      </c>
      <c r="E12" s="312">
        <f>+E13+E14+E15+E16+E17</f>
        <v>1335</v>
      </c>
      <c r="F12" s="312">
        <f>+F13+F14+F15+F16+F17</f>
        <v>2591</v>
      </c>
      <c r="G12" s="312">
        <f>+G13+G14+G15+G16+G17</f>
        <v>2865</v>
      </c>
    </row>
    <row r="13" spans="1:7" s="1" customFormat="1" ht="12" customHeight="1">
      <c r="A13" s="15" t="s">
        <v>113</v>
      </c>
      <c r="B13" s="476" t="s">
        <v>286</v>
      </c>
      <c r="C13" s="458"/>
      <c r="D13" s="458"/>
      <c r="E13" s="314"/>
      <c r="F13" s="314"/>
      <c r="G13" s="314"/>
    </row>
    <row r="14" spans="1:7" s="1" customFormat="1" ht="12" customHeight="1">
      <c r="A14" s="14" t="s">
        <v>114</v>
      </c>
      <c r="B14" s="477" t="s">
        <v>287</v>
      </c>
      <c r="C14" s="457"/>
      <c r="D14" s="457"/>
      <c r="E14" s="313"/>
      <c r="F14" s="313"/>
      <c r="G14" s="313"/>
    </row>
    <row r="15" spans="1:7" s="1" customFormat="1" ht="12" customHeight="1">
      <c r="A15" s="14" t="s">
        <v>115</v>
      </c>
      <c r="B15" s="477" t="s">
        <v>536</v>
      </c>
      <c r="C15" s="457"/>
      <c r="D15" s="457"/>
      <c r="E15" s="313"/>
      <c r="F15" s="313"/>
      <c r="G15" s="313"/>
    </row>
    <row r="16" spans="1:7" s="1" customFormat="1" ht="12" customHeight="1">
      <c r="A16" s="14" t="s">
        <v>116</v>
      </c>
      <c r="B16" s="477" t="s">
        <v>537</v>
      </c>
      <c r="C16" s="457"/>
      <c r="D16" s="457"/>
      <c r="E16" s="313"/>
      <c r="F16" s="313"/>
      <c r="G16" s="313"/>
    </row>
    <row r="17" spans="1:7" s="1" customFormat="1" ht="12" customHeight="1">
      <c r="A17" s="14" t="s">
        <v>117</v>
      </c>
      <c r="B17" s="477" t="s">
        <v>288</v>
      </c>
      <c r="C17" s="457">
        <v>1114</v>
      </c>
      <c r="D17" s="457">
        <v>735</v>
      </c>
      <c r="E17" s="313">
        <v>1335</v>
      </c>
      <c r="F17" s="313">
        <v>2591</v>
      </c>
      <c r="G17" s="313">
        <v>2865</v>
      </c>
    </row>
    <row r="18" spans="1:7" s="1" customFormat="1" ht="12" customHeight="1" thickBot="1">
      <c r="A18" s="16" t="s">
        <v>126</v>
      </c>
      <c r="B18" s="343" t="s">
        <v>289</v>
      </c>
      <c r="C18" s="459"/>
      <c r="D18" s="459"/>
      <c r="E18" s="315"/>
      <c r="F18" s="315"/>
      <c r="G18" s="315"/>
    </row>
    <row r="19" spans="1:7" s="1" customFormat="1" ht="12" customHeight="1" thickBot="1">
      <c r="A19" s="20" t="s">
        <v>21</v>
      </c>
      <c r="B19" s="21" t="s">
        <v>290</v>
      </c>
      <c r="C19" s="456">
        <f>+C20+C21+C22+C23+C24</f>
        <v>7922</v>
      </c>
      <c r="D19" s="456">
        <f>+D20+D21+D22+D23+D24</f>
        <v>1000</v>
      </c>
      <c r="E19" s="312">
        <f>+E20+E21+E22+E23+E24</f>
        <v>0</v>
      </c>
      <c r="F19" s="312">
        <f>+F20+F21+F22+F23+F24</f>
        <v>0</v>
      </c>
      <c r="G19" s="312">
        <f>+G20+G21+G22+G23+G24</f>
        <v>0</v>
      </c>
    </row>
    <row r="20" spans="1:7" s="1" customFormat="1" ht="12" customHeight="1">
      <c r="A20" s="15" t="s">
        <v>96</v>
      </c>
      <c r="B20" s="476" t="s">
        <v>291</v>
      </c>
      <c r="C20" s="458"/>
      <c r="D20" s="458"/>
      <c r="E20" s="314"/>
      <c r="F20" s="314"/>
      <c r="G20" s="314"/>
    </row>
    <row r="21" spans="1:7" s="1" customFormat="1" ht="12" customHeight="1">
      <c r="A21" s="14" t="s">
        <v>97</v>
      </c>
      <c r="B21" s="477" t="s">
        <v>292</v>
      </c>
      <c r="C21" s="457"/>
      <c r="D21" s="457"/>
      <c r="E21" s="313"/>
      <c r="F21" s="313"/>
      <c r="G21" s="313"/>
    </row>
    <row r="22" spans="1:7" s="1" customFormat="1" ht="12" customHeight="1">
      <c r="A22" s="14" t="s">
        <v>98</v>
      </c>
      <c r="B22" s="477" t="s">
        <v>538</v>
      </c>
      <c r="C22" s="457"/>
      <c r="D22" s="457">
        <v>1000</v>
      </c>
      <c r="E22" s="313"/>
      <c r="F22" s="313"/>
      <c r="G22" s="313"/>
    </row>
    <row r="23" spans="1:7" s="1" customFormat="1" ht="12" customHeight="1">
      <c r="A23" s="14" t="s">
        <v>99</v>
      </c>
      <c r="B23" s="477" t="s">
        <v>539</v>
      </c>
      <c r="C23" s="457"/>
      <c r="D23" s="457"/>
      <c r="E23" s="313"/>
      <c r="F23" s="313"/>
      <c r="G23" s="313"/>
    </row>
    <row r="24" spans="1:7" s="1" customFormat="1" ht="12" customHeight="1">
      <c r="A24" s="14" t="s">
        <v>182</v>
      </c>
      <c r="B24" s="477" t="s">
        <v>293</v>
      </c>
      <c r="C24" s="457">
        <v>7922</v>
      </c>
      <c r="D24" s="457"/>
      <c r="E24" s="313"/>
      <c r="F24" s="313"/>
      <c r="G24" s="313"/>
    </row>
    <row r="25" spans="1:7" s="1" customFormat="1" ht="12" customHeight="1" thickBot="1">
      <c r="A25" s="16" t="s">
        <v>183</v>
      </c>
      <c r="B25" s="343" t="s">
        <v>294</v>
      </c>
      <c r="C25" s="459"/>
      <c r="D25" s="459"/>
      <c r="E25" s="315"/>
      <c r="F25" s="315"/>
      <c r="G25" s="315"/>
    </row>
    <row r="26" spans="1:7" s="1" customFormat="1" ht="12" customHeight="1" thickBot="1">
      <c r="A26" s="20" t="s">
        <v>184</v>
      </c>
      <c r="B26" s="21" t="s">
        <v>295</v>
      </c>
      <c r="C26" s="463">
        <f>+C27+C30+C31+C32</f>
        <v>9389</v>
      </c>
      <c r="D26" s="463">
        <f>+D27+D30+D31+D32</f>
        <v>2492</v>
      </c>
      <c r="E26" s="507">
        <f>+E27+E30+E31+E32</f>
        <v>2354</v>
      </c>
      <c r="F26" s="507">
        <f>+F27+F30+F31+F32</f>
        <v>2354</v>
      </c>
      <c r="G26" s="507">
        <f>+G27+G30+G31+G32</f>
        <v>2354</v>
      </c>
    </row>
    <row r="27" spans="1:7" s="1" customFormat="1" ht="12" customHeight="1">
      <c r="A27" s="15" t="s">
        <v>296</v>
      </c>
      <c r="B27" s="476" t="s">
        <v>302</v>
      </c>
      <c r="C27" s="509">
        <f>+C28+C29</f>
        <v>1797</v>
      </c>
      <c r="D27" s="509">
        <f>+D28+D29</f>
        <v>2100</v>
      </c>
      <c r="E27" s="508">
        <f>+E28+E29</f>
        <v>1954</v>
      </c>
      <c r="F27" s="508">
        <f>+F28+F29</f>
        <v>1954</v>
      </c>
      <c r="G27" s="508">
        <f>+G28+G29</f>
        <v>1954</v>
      </c>
    </row>
    <row r="28" spans="1:7" s="1" customFormat="1" ht="12" customHeight="1">
      <c r="A28" s="14" t="s">
        <v>297</v>
      </c>
      <c r="B28" s="477" t="s">
        <v>303</v>
      </c>
      <c r="C28" s="457">
        <v>960</v>
      </c>
      <c r="D28" s="457">
        <v>994</v>
      </c>
      <c r="E28" s="313">
        <v>1000</v>
      </c>
      <c r="F28" s="313">
        <v>1000</v>
      </c>
      <c r="G28" s="313">
        <v>1000</v>
      </c>
    </row>
    <row r="29" spans="1:7" s="1" customFormat="1" ht="12" customHeight="1">
      <c r="A29" s="14" t="s">
        <v>298</v>
      </c>
      <c r="B29" s="477" t="s">
        <v>304</v>
      </c>
      <c r="C29" s="457">
        <v>837</v>
      </c>
      <c r="D29" s="457">
        <v>1106</v>
      </c>
      <c r="E29" s="313">
        <v>954</v>
      </c>
      <c r="F29" s="313">
        <v>954</v>
      </c>
      <c r="G29" s="313">
        <v>954</v>
      </c>
    </row>
    <row r="30" spans="1:7" s="1" customFormat="1" ht="12" customHeight="1">
      <c r="A30" s="14" t="s">
        <v>299</v>
      </c>
      <c r="B30" s="477" t="s">
        <v>590</v>
      </c>
      <c r="C30" s="457">
        <v>7552</v>
      </c>
      <c r="D30" s="457">
        <v>329</v>
      </c>
      <c r="E30" s="313">
        <v>330</v>
      </c>
      <c r="F30" s="313">
        <v>330</v>
      </c>
      <c r="G30" s="313">
        <v>330</v>
      </c>
    </row>
    <row r="31" spans="1:7" s="1" customFormat="1" ht="12" customHeight="1">
      <c r="A31" s="14" t="s">
        <v>300</v>
      </c>
      <c r="B31" s="477" t="s">
        <v>306</v>
      </c>
      <c r="C31" s="457">
        <v>29</v>
      </c>
      <c r="D31" s="457">
        <v>36</v>
      </c>
      <c r="E31" s="313">
        <v>40</v>
      </c>
      <c r="F31" s="313">
        <v>40</v>
      </c>
      <c r="G31" s="313">
        <v>40</v>
      </c>
    </row>
    <row r="32" spans="1:7" s="1" customFormat="1" ht="12" customHeight="1" thickBot="1">
      <c r="A32" s="16" t="s">
        <v>301</v>
      </c>
      <c r="B32" s="343" t="s">
        <v>307</v>
      </c>
      <c r="C32" s="459">
        <v>11</v>
      </c>
      <c r="D32" s="459">
        <v>27</v>
      </c>
      <c r="E32" s="315">
        <v>30</v>
      </c>
      <c r="F32" s="315">
        <v>30</v>
      </c>
      <c r="G32" s="315">
        <v>30</v>
      </c>
    </row>
    <row r="33" spans="1:7" s="1" customFormat="1" ht="12" customHeight="1" thickBot="1">
      <c r="A33" s="20" t="s">
        <v>23</v>
      </c>
      <c r="B33" s="21" t="s">
        <v>308</v>
      </c>
      <c r="C33" s="456">
        <f>SUM(C34:C43)</f>
        <v>712</v>
      </c>
      <c r="D33" s="456">
        <f>SUM(D34:D43)</f>
        <v>915</v>
      </c>
      <c r="E33" s="312">
        <f>SUM(E34:E43)</f>
        <v>860</v>
      </c>
      <c r="F33" s="312">
        <f>SUM(F34:F43)</f>
        <v>860</v>
      </c>
      <c r="G33" s="312">
        <f>SUM(G34:G43)</f>
        <v>860</v>
      </c>
    </row>
    <row r="34" spans="1:7" s="1" customFormat="1" ht="12" customHeight="1">
      <c r="A34" s="15" t="s">
        <v>100</v>
      </c>
      <c r="B34" s="476" t="s">
        <v>311</v>
      </c>
      <c r="C34" s="458"/>
      <c r="D34" s="458"/>
      <c r="E34" s="314"/>
      <c r="F34" s="314"/>
      <c r="G34" s="314"/>
    </row>
    <row r="35" spans="1:7" s="1" customFormat="1" ht="12" customHeight="1">
      <c r="A35" s="14" t="s">
        <v>101</v>
      </c>
      <c r="B35" s="477" t="s">
        <v>312</v>
      </c>
      <c r="C35" s="457"/>
      <c r="D35" s="457"/>
      <c r="E35" s="313"/>
      <c r="F35" s="313"/>
      <c r="G35" s="313">
        <v>475</v>
      </c>
    </row>
    <row r="36" spans="1:7" s="1" customFormat="1" ht="12" customHeight="1">
      <c r="A36" s="14" t="s">
        <v>102</v>
      </c>
      <c r="B36" s="477" t="s">
        <v>313</v>
      </c>
      <c r="C36" s="457"/>
      <c r="D36" s="457">
        <v>155</v>
      </c>
      <c r="E36" s="313">
        <v>100</v>
      </c>
      <c r="F36" s="313">
        <v>100</v>
      </c>
      <c r="G36" s="313">
        <v>100</v>
      </c>
    </row>
    <row r="37" spans="1:7" s="1" customFormat="1" ht="12" customHeight="1">
      <c r="A37" s="14" t="s">
        <v>186</v>
      </c>
      <c r="B37" s="477" t="s">
        <v>314</v>
      </c>
      <c r="C37" s="457">
        <v>300</v>
      </c>
      <c r="D37" s="457">
        <v>275</v>
      </c>
      <c r="E37" s="313">
        <v>510</v>
      </c>
      <c r="F37" s="313">
        <v>510</v>
      </c>
      <c r="G37" s="313">
        <v>35</v>
      </c>
    </row>
    <row r="38" spans="1:7" s="1" customFormat="1" ht="12" customHeight="1">
      <c r="A38" s="14" t="s">
        <v>187</v>
      </c>
      <c r="B38" s="477" t="s">
        <v>315</v>
      </c>
      <c r="C38" s="457"/>
      <c r="D38" s="457"/>
      <c r="E38" s="313"/>
      <c r="F38" s="313"/>
      <c r="G38" s="313"/>
    </row>
    <row r="39" spans="1:7" s="1" customFormat="1" ht="12" customHeight="1">
      <c r="A39" s="14" t="s">
        <v>188</v>
      </c>
      <c r="B39" s="477" t="s">
        <v>316</v>
      </c>
      <c r="C39" s="457"/>
      <c r="D39" s="457"/>
      <c r="E39" s="313"/>
      <c r="F39" s="313"/>
      <c r="G39" s="313"/>
    </row>
    <row r="40" spans="1:7" s="1" customFormat="1" ht="12" customHeight="1">
      <c r="A40" s="14" t="s">
        <v>189</v>
      </c>
      <c r="B40" s="477" t="s">
        <v>317</v>
      </c>
      <c r="C40" s="457"/>
      <c r="D40" s="457"/>
      <c r="E40" s="313"/>
      <c r="F40" s="313"/>
      <c r="G40" s="313"/>
    </row>
    <row r="41" spans="1:7" s="1" customFormat="1" ht="12" customHeight="1">
      <c r="A41" s="14" t="s">
        <v>190</v>
      </c>
      <c r="B41" s="477" t="s">
        <v>318</v>
      </c>
      <c r="C41" s="457">
        <v>182</v>
      </c>
      <c r="D41" s="457">
        <v>227</v>
      </c>
      <c r="E41" s="313">
        <v>200</v>
      </c>
      <c r="F41" s="313">
        <v>200</v>
      </c>
      <c r="G41" s="313">
        <v>200</v>
      </c>
    </row>
    <row r="42" spans="1:7" s="1" customFormat="1" ht="12" customHeight="1">
      <c r="A42" s="14" t="s">
        <v>309</v>
      </c>
      <c r="B42" s="477" t="s">
        <v>319</v>
      </c>
      <c r="C42" s="460"/>
      <c r="D42" s="460"/>
      <c r="E42" s="316"/>
      <c r="F42" s="316"/>
      <c r="G42" s="316"/>
    </row>
    <row r="43" spans="1:7" s="1" customFormat="1" ht="12" customHeight="1" thickBot="1">
      <c r="A43" s="16" t="s">
        <v>310</v>
      </c>
      <c r="B43" s="343" t="s">
        <v>320</v>
      </c>
      <c r="C43" s="461">
        <v>230</v>
      </c>
      <c r="D43" s="461">
        <v>258</v>
      </c>
      <c r="E43" s="317">
        <v>50</v>
      </c>
      <c r="F43" s="317">
        <v>50</v>
      </c>
      <c r="G43" s="317">
        <v>50</v>
      </c>
    </row>
    <row r="44" spans="1:7" s="1" customFormat="1" ht="12" customHeight="1" thickBot="1">
      <c r="A44" s="20" t="s">
        <v>24</v>
      </c>
      <c r="B44" s="21" t="s">
        <v>321</v>
      </c>
      <c r="C44" s="456">
        <f>SUM(C45:C49)</f>
        <v>0</v>
      </c>
      <c r="D44" s="456">
        <f>SUM(D45:D49)</f>
        <v>0</v>
      </c>
      <c r="E44" s="312">
        <f>SUM(E45:E49)</f>
        <v>0</v>
      </c>
      <c r="F44" s="312">
        <f>SUM(F45:F49)</f>
        <v>0</v>
      </c>
      <c r="G44" s="312">
        <f>SUM(G45:G49)</f>
        <v>0</v>
      </c>
    </row>
    <row r="45" spans="1:7" s="1" customFormat="1" ht="12" customHeight="1">
      <c r="A45" s="15" t="s">
        <v>103</v>
      </c>
      <c r="B45" s="476" t="s">
        <v>325</v>
      </c>
      <c r="C45" s="528"/>
      <c r="D45" s="528"/>
      <c r="E45" s="339"/>
      <c r="F45" s="339"/>
      <c r="G45" s="339"/>
    </row>
    <row r="46" spans="1:7" s="1" customFormat="1" ht="12" customHeight="1">
      <c r="A46" s="14" t="s">
        <v>104</v>
      </c>
      <c r="B46" s="477" t="s">
        <v>326</v>
      </c>
      <c r="C46" s="460"/>
      <c r="D46" s="460"/>
      <c r="E46" s="316"/>
      <c r="F46" s="316"/>
      <c r="G46" s="316"/>
    </row>
    <row r="47" spans="1:7" s="1" customFormat="1" ht="12" customHeight="1">
      <c r="A47" s="14" t="s">
        <v>322</v>
      </c>
      <c r="B47" s="477" t="s">
        <v>327</v>
      </c>
      <c r="C47" s="460"/>
      <c r="D47" s="460"/>
      <c r="E47" s="316"/>
      <c r="F47" s="316"/>
      <c r="G47" s="316"/>
    </row>
    <row r="48" spans="1:7" s="1" customFormat="1" ht="12" customHeight="1">
      <c r="A48" s="14" t="s">
        <v>323</v>
      </c>
      <c r="B48" s="477" t="s">
        <v>328</v>
      </c>
      <c r="C48" s="460"/>
      <c r="D48" s="460"/>
      <c r="E48" s="316"/>
      <c r="F48" s="316"/>
      <c r="G48" s="316"/>
    </row>
    <row r="49" spans="1:7" s="1" customFormat="1" ht="12" customHeight="1" thickBot="1">
      <c r="A49" s="16" t="s">
        <v>324</v>
      </c>
      <c r="B49" s="343" t="s">
        <v>329</v>
      </c>
      <c r="C49" s="461"/>
      <c r="D49" s="461"/>
      <c r="E49" s="317"/>
      <c r="F49" s="317"/>
      <c r="G49" s="317"/>
    </row>
    <row r="50" spans="1:7" s="1" customFormat="1" ht="12" customHeight="1" thickBot="1">
      <c r="A50" s="20" t="s">
        <v>191</v>
      </c>
      <c r="B50" s="21" t="s">
        <v>330</v>
      </c>
      <c r="C50" s="456">
        <f>SUM(C51:C53)</f>
        <v>716</v>
      </c>
      <c r="D50" s="456">
        <f>SUM(D51:D53)</f>
        <v>148</v>
      </c>
      <c r="E50" s="312">
        <f>SUM(E51:E53)</f>
        <v>0</v>
      </c>
      <c r="F50" s="312">
        <f>SUM(F51:F53)</f>
        <v>0</v>
      </c>
      <c r="G50" s="312">
        <f>SUM(G51:G53)</f>
        <v>152</v>
      </c>
    </row>
    <row r="51" spans="1:7" s="1" customFormat="1" ht="12" customHeight="1">
      <c r="A51" s="15" t="s">
        <v>105</v>
      </c>
      <c r="B51" s="476" t="s">
        <v>331</v>
      </c>
      <c r="C51" s="458"/>
      <c r="D51" s="458"/>
      <c r="E51" s="314"/>
      <c r="F51" s="314"/>
      <c r="G51" s="314"/>
    </row>
    <row r="52" spans="1:7" s="1" customFormat="1" ht="12" customHeight="1">
      <c r="A52" s="14" t="s">
        <v>106</v>
      </c>
      <c r="B52" s="477" t="s">
        <v>540</v>
      </c>
      <c r="C52" s="457">
        <v>480</v>
      </c>
      <c r="D52" s="457"/>
      <c r="E52" s="313"/>
      <c r="F52" s="313"/>
      <c r="G52" s="313"/>
    </row>
    <row r="53" spans="1:7" s="1" customFormat="1" ht="12" customHeight="1">
      <c r="A53" s="14" t="s">
        <v>335</v>
      </c>
      <c r="B53" s="477" t="s">
        <v>333</v>
      </c>
      <c r="C53" s="457">
        <v>236</v>
      </c>
      <c r="D53" s="457">
        <v>148</v>
      </c>
      <c r="E53" s="313"/>
      <c r="F53" s="313"/>
      <c r="G53" s="313">
        <v>152</v>
      </c>
    </row>
    <row r="54" spans="1:7" s="1" customFormat="1" ht="12" customHeight="1" thickBot="1">
      <c r="A54" s="16" t="s">
        <v>336</v>
      </c>
      <c r="B54" s="343" t="s">
        <v>334</v>
      </c>
      <c r="C54" s="459"/>
      <c r="D54" s="459"/>
      <c r="E54" s="315"/>
      <c r="F54" s="315"/>
      <c r="G54" s="315"/>
    </row>
    <row r="55" spans="1:7" s="1" customFormat="1" ht="12" customHeight="1" thickBot="1">
      <c r="A55" s="20" t="s">
        <v>26</v>
      </c>
      <c r="B55" s="341" t="s">
        <v>337</v>
      </c>
      <c r="C55" s="456">
        <f>SUM(C56:C58)</f>
        <v>0</v>
      </c>
      <c r="D55" s="456">
        <f>SUM(D56:D58)</f>
        <v>0</v>
      </c>
      <c r="E55" s="312">
        <f>SUM(E56:E58)</f>
        <v>0</v>
      </c>
      <c r="F55" s="312">
        <f>SUM(F56:F58)</f>
        <v>0</v>
      </c>
      <c r="G55" s="312">
        <f>SUM(G56:G58)</f>
        <v>744</v>
      </c>
    </row>
    <row r="56" spans="1:7" s="1" customFormat="1" ht="12" customHeight="1">
      <c r="A56" s="14" t="s">
        <v>192</v>
      </c>
      <c r="B56" s="476" t="s">
        <v>339</v>
      </c>
      <c r="C56" s="460"/>
      <c r="D56" s="460"/>
      <c r="E56" s="316"/>
      <c r="F56" s="316"/>
      <c r="G56" s="316"/>
    </row>
    <row r="57" spans="1:7" s="1" customFormat="1" ht="12" customHeight="1">
      <c r="A57" s="14" t="s">
        <v>193</v>
      </c>
      <c r="B57" s="477" t="s">
        <v>541</v>
      </c>
      <c r="C57" s="460"/>
      <c r="D57" s="460"/>
      <c r="E57" s="316"/>
      <c r="F57" s="316"/>
      <c r="G57" s="316"/>
    </row>
    <row r="58" spans="1:7" s="1" customFormat="1" ht="12" customHeight="1">
      <c r="A58" s="14" t="s">
        <v>249</v>
      </c>
      <c r="B58" s="477" t="s">
        <v>340</v>
      </c>
      <c r="C58" s="460"/>
      <c r="D58" s="460"/>
      <c r="E58" s="316"/>
      <c r="F58" s="316"/>
      <c r="G58" s="316">
        <v>744</v>
      </c>
    </row>
    <row r="59" spans="1:7" s="1" customFormat="1" ht="12" customHeight="1" thickBot="1">
      <c r="A59" s="14" t="s">
        <v>338</v>
      </c>
      <c r="B59" s="343" t="s">
        <v>341</v>
      </c>
      <c r="C59" s="460"/>
      <c r="D59" s="460"/>
      <c r="E59" s="316"/>
      <c r="F59" s="316"/>
      <c r="G59" s="316"/>
    </row>
    <row r="60" spans="1:7" s="1" customFormat="1" ht="12" customHeight="1" thickBot="1">
      <c r="A60" s="20" t="s">
        <v>27</v>
      </c>
      <c r="B60" s="21" t="s">
        <v>342</v>
      </c>
      <c r="C60" s="463">
        <f>+C5+C12+C19+C26+C33+C44+C50+C55</f>
        <v>33549</v>
      </c>
      <c r="D60" s="463">
        <f>+D5+D12+D19+D26+D33+D44+D50+D55</f>
        <v>19764</v>
      </c>
      <c r="E60" s="507">
        <f>+E5+E12+E19+E26+E33+E44+E50+E55</f>
        <v>16696</v>
      </c>
      <c r="F60" s="507">
        <f>+F5+F12+F19+F26+F33+F44+F50+F55</f>
        <v>18129</v>
      </c>
      <c r="G60" s="507">
        <f>+G5+G12+G19+G26+G33+G44+G50+G55</f>
        <v>19416</v>
      </c>
    </row>
    <row r="61" spans="1:7" s="1" customFormat="1" ht="12" customHeight="1" thickBot="1">
      <c r="A61" s="529" t="s">
        <v>343</v>
      </c>
      <c r="B61" s="341" t="s">
        <v>344</v>
      </c>
      <c r="C61" s="456">
        <f>SUM(C62:C64)</f>
        <v>0</v>
      </c>
      <c r="D61" s="456">
        <f>SUM(D62:D64)</f>
        <v>0</v>
      </c>
      <c r="E61" s="312">
        <f>SUM(E62:E64)</f>
        <v>0</v>
      </c>
      <c r="F61" s="312">
        <f>SUM(F62:F64)</f>
        <v>0</v>
      </c>
      <c r="G61" s="312">
        <f>SUM(G62:G64)</f>
        <v>0</v>
      </c>
    </row>
    <row r="62" spans="1:7" s="1" customFormat="1" ht="12" customHeight="1">
      <c r="A62" s="14" t="s">
        <v>377</v>
      </c>
      <c r="B62" s="476" t="s">
        <v>345</v>
      </c>
      <c r="C62" s="460"/>
      <c r="D62" s="460"/>
      <c r="E62" s="316"/>
      <c r="F62" s="316"/>
      <c r="G62" s="316"/>
    </row>
    <row r="63" spans="1:7" s="1" customFormat="1" ht="12" customHeight="1">
      <c r="A63" s="14" t="s">
        <v>386</v>
      </c>
      <c r="B63" s="477" t="s">
        <v>346</v>
      </c>
      <c r="C63" s="460"/>
      <c r="D63" s="460"/>
      <c r="E63" s="316"/>
      <c r="F63" s="316"/>
      <c r="G63" s="316"/>
    </row>
    <row r="64" spans="1:7" s="1" customFormat="1" ht="12" customHeight="1" thickBot="1">
      <c r="A64" s="14" t="s">
        <v>387</v>
      </c>
      <c r="B64" s="562" t="s">
        <v>549</v>
      </c>
      <c r="C64" s="460"/>
      <c r="D64" s="460"/>
      <c r="E64" s="316"/>
      <c r="F64" s="316"/>
      <c r="G64" s="316"/>
    </row>
    <row r="65" spans="1:7" s="1" customFormat="1" ht="12" customHeight="1" thickBot="1">
      <c r="A65" s="529" t="s">
        <v>348</v>
      </c>
      <c r="B65" s="341" t="s">
        <v>349</v>
      </c>
      <c r="C65" s="456">
        <f>SUM(C66:C69)</f>
        <v>0</v>
      </c>
      <c r="D65" s="456">
        <f>SUM(D66:D69)</f>
        <v>0</v>
      </c>
      <c r="E65" s="312">
        <f>SUM(E66:E69)</f>
        <v>0</v>
      </c>
      <c r="F65" s="312">
        <f>SUM(F66:F69)</f>
        <v>0</v>
      </c>
      <c r="G65" s="312">
        <f>SUM(G66:G69)</f>
        <v>0</v>
      </c>
    </row>
    <row r="66" spans="1:7" s="1" customFormat="1" ht="12" customHeight="1">
      <c r="A66" s="14" t="s">
        <v>160</v>
      </c>
      <c r="B66" s="476" t="s">
        <v>350</v>
      </c>
      <c r="C66" s="460"/>
      <c r="D66" s="460"/>
      <c r="E66" s="316"/>
      <c r="F66" s="316"/>
      <c r="G66" s="316"/>
    </row>
    <row r="67" spans="1:7" s="1" customFormat="1" ht="12" customHeight="1">
      <c r="A67" s="14" t="s">
        <v>161</v>
      </c>
      <c r="B67" s="477" t="s">
        <v>351</v>
      </c>
      <c r="C67" s="460"/>
      <c r="D67" s="460"/>
      <c r="E67" s="316"/>
      <c r="F67" s="316"/>
      <c r="G67" s="316"/>
    </row>
    <row r="68" spans="1:7" s="1" customFormat="1" ht="12" customHeight="1">
      <c r="A68" s="14" t="s">
        <v>378</v>
      </c>
      <c r="B68" s="477" t="s">
        <v>352</v>
      </c>
      <c r="C68" s="460"/>
      <c r="D68" s="460"/>
      <c r="E68" s="316"/>
      <c r="F68" s="316"/>
      <c r="G68" s="316"/>
    </row>
    <row r="69" spans="1:7" s="1" customFormat="1" ht="17.25" customHeight="1" thickBot="1">
      <c r="A69" s="14" t="s">
        <v>379</v>
      </c>
      <c r="B69" s="343" t="s">
        <v>353</v>
      </c>
      <c r="C69" s="460"/>
      <c r="D69" s="460"/>
      <c r="E69" s="316"/>
      <c r="F69" s="316"/>
      <c r="G69" s="316"/>
    </row>
    <row r="70" spans="1:7" s="1" customFormat="1" ht="12" customHeight="1" thickBot="1">
      <c r="A70" s="529" t="s">
        <v>354</v>
      </c>
      <c r="B70" s="341" t="s">
        <v>355</v>
      </c>
      <c r="C70" s="456">
        <f>SUM(C71:C72)</f>
        <v>6043</v>
      </c>
      <c r="D70" s="456">
        <f>SUM(D71:D72)</f>
        <v>3868</v>
      </c>
      <c r="E70" s="312">
        <f>SUM(E71:E72)</f>
        <v>8000</v>
      </c>
      <c r="F70" s="312">
        <f>SUM(F71:F72)</f>
        <v>9623</v>
      </c>
      <c r="G70" s="312">
        <f>SUM(G71:G72)</f>
        <v>9623</v>
      </c>
    </row>
    <row r="71" spans="1:7" s="1" customFormat="1" ht="12" customHeight="1">
      <c r="A71" s="14" t="s">
        <v>380</v>
      </c>
      <c r="B71" s="476" t="s">
        <v>356</v>
      </c>
      <c r="C71" s="460">
        <v>6043</v>
      </c>
      <c r="D71" s="460">
        <v>3868</v>
      </c>
      <c r="E71" s="316">
        <v>8000</v>
      </c>
      <c r="F71" s="316">
        <v>9623</v>
      </c>
      <c r="G71" s="316">
        <v>9623</v>
      </c>
    </row>
    <row r="72" spans="1:7" s="1" customFormat="1" ht="12" customHeight="1" thickBot="1">
      <c r="A72" s="14" t="s">
        <v>381</v>
      </c>
      <c r="B72" s="343" t="s">
        <v>357</v>
      </c>
      <c r="C72" s="460"/>
      <c r="D72" s="460"/>
      <c r="E72" s="316"/>
      <c r="F72" s="316"/>
      <c r="G72" s="316"/>
    </row>
    <row r="73" spans="1:7" s="1" customFormat="1" ht="12" customHeight="1" thickBot="1">
      <c r="A73" s="529" t="s">
        <v>358</v>
      </c>
      <c r="B73" s="341" t="s">
        <v>359</v>
      </c>
      <c r="C73" s="456">
        <f>SUM(C74:C76)</f>
        <v>0</v>
      </c>
      <c r="D73" s="456">
        <f>SUM(D74:D76)</f>
        <v>0</v>
      </c>
      <c r="E73" s="312">
        <f>SUM(E74:E76)</f>
        <v>0</v>
      </c>
      <c r="F73" s="312">
        <f>SUM(F74:F76)</f>
        <v>0</v>
      </c>
      <c r="G73" s="312">
        <f>SUM(G74:G76)</f>
        <v>0</v>
      </c>
    </row>
    <row r="74" spans="1:7" s="1" customFormat="1" ht="12" customHeight="1">
      <c r="A74" s="14" t="s">
        <v>382</v>
      </c>
      <c r="B74" s="476" t="s">
        <v>360</v>
      </c>
      <c r="C74" s="460"/>
      <c r="D74" s="460"/>
      <c r="E74" s="316"/>
      <c r="F74" s="316"/>
      <c r="G74" s="316"/>
    </row>
    <row r="75" spans="1:7" s="1" customFormat="1" ht="12" customHeight="1">
      <c r="A75" s="14" t="s">
        <v>383</v>
      </c>
      <c r="B75" s="477" t="s">
        <v>361</v>
      </c>
      <c r="C75" s="460"/>
      <c r="D75" s="460"/>
      <c r="E75" s="316"/>
      <c r="F75" s="316"/>
      <c r="G75" s="316"/>
    </row>
    <row r="76" spans="1:7" s="1" customFormat="1" ht="12" customHeight="1" thickBot="1">
      <c r="A76" s="14" t="s">
        <v>384</v>
      </c>
      <c r="B76" s="343" t="s">
        <v>362</v>
      </c>
      <c r="C76" s="460"/>
      <c r="D76" s="460"/>
      <c r="E76" s="316"/>
      <c r="F76" s="316"/>
      <c r="G76" s="316"/>
    </row>
    <row r="77" spans="1:7" s="1" customFormat="1" ht="12" customHeight="1" thickBot="1">
      <c r="A77" s="529" t="s">
        <v>363</v>
      </c>
      <c r="B77" s="341" t="s">
        <v>385</v>
      </c>
      <c r="C77" s="456">
        <f>SUM(C78:C81)</f>
        <v>0</v>
      </c>
      <c r="D77" s="456">
        <f>SUM(D78:D81)</f>
        <v>0</v>
      </c>
      <c r="E77" s="312">
        <f>SUM(E78:E81)</f>
        <v>0</v>
      </c>
      <c r="F77" s="312">
        <f>SUM(F78:F81)</f>
        <v>0</v>
      </c>
      <c r="G77" s="312">
        <f>SUM(G78:G81)</f>
        <v>0</v>
      </c>
    </row>
    <row r="78" spans="1:7" s="1" customFormat="1" ht="12" customHeight="1">
      <c r="A78" s="530" t="s">
        <v>364</v>
      </c>
      <c r="B78" s="476" t="s">
        <v>365</v>
      </c>
      <c r="C78" s="460"/>
      <c r="D78" s="460"/>
      <c r="E78" s="316"/>
      <c r="F78" s="316"/>
      <c r="G78" s="316"/>
    </row>
    <row r="79" spans="1:7" s="1" customFormat="1" ht="12" customHeight="1">
      <c r="A79" s="531" t="s">
        <v>366</v>
      </c>
      <c r="B79" s="477" t="s">
        <v>367</v>
      </c>
      <c r="C79" s="460"/>
      <c r="D79" s="460"/>
      <c r="E79" s="316"/>
      <c r="F79" s="316"/>
      <c r="G79" s="316"/>
    </row>
    <row r="80" spans="1:7" s="1" customFormat="1" ht="12" customHeight="1">
      <c r="A80" s="531" t="s">
        <v>368</v>
      </c>
      <c r="B80" s="477" t="s">
        <v>369</v>
      </c>
      <c r="C80" s="460"/>
      <c r="D80" s="460"/>
      <c r="E80" s="316"/>
      <c r="F80" s="316"/>
      <c r="G80" s="316"/>
    </row>
    <row r="81" spans="1:7" s="1" customFormat="1" ht="12" customHeight="1" thickBot="1">
      <c r="A81" s="532" t="s">
        <v>370</v>
      </c>
      <c r="B81" s="343" t="s">
        <v>371</v>
      </c>
      <c r="C81" s="460"/>
      <c r="D81" s="460"/>
      <c r="E81" s="316"/>
      <c r="F81" s="316"/>
      <c r="G81" s="316"/>
    </row>
    <row r="82" spans="1:7" s="1" customFormat="1" ht="12" customHeight="1" thickBot="1">
      <c r="A82" s="529" t="s">
        <v>372</v>
      </c>
      <c r="B82" s="341" t="s">
        <v>373</v>
      </c>
      <c r="C82" s="534"/>
      <c r="D82" s="534"/>
      <c r="E82" s="535"/>
      <c r="F82" s="535"/>
      <c r="G82" s="535"/>
    </row>
    <row r="83" spans="1:7" s="1" customFormat="1" ht="12" customHeight="1" thickBot="1">
      <c r="A83" s="529" t="s">
        <v>374</v>
      </c>
      <c r="B83" s="560" t="s">
        <v>375</v>
      </c>
      <c r="C83" s="463">
        <f>+C61+C65+C70+C73+C77+C82</f>
        <v>6043</v>
      </c>
      <c r="D83" s="463">
        <f>+D61+D65+D70+D73+D77+D82</f>
        <v>3868</v>
      </c>
      <c r="E83" s="507">
        <f>+E61+E65+E70+E73+E77+E82</f>
        <v>8000</v>
      </c>
      <c r="F83" s="507">
        <f>+F61+F65+F70+F73+F77+F82</f>
        <v>9623</v>
      </c>
      <c r="G83" s="507">
        <f>+G61+G65+G70+G73+G77+G82</f>
        <v>9623</v>
      </c>
    </row>
    <row r="84" spans="1:7" s="1" customFormat="1" ht="12" customHeight="1" thickBot="1">
      <c r="A84" s="533" t="s">
        <v>388</v>
      </c>
      <c r="B84" s="561" t="s">
        <v>376</v>
      </c>
      <c r="C84" s="463">
        <f>+C60+C83</f>
        <v>39592</v>
      </c>
      <c r="D84" s="463">
        <f>+D60+D83</f>
        <v>23632</v>
      </c>
      <c r="E84" s="507">
        <f>+E60+E83</f>
        <v>24696</v>
      </c>
      <c r="F84" s="507">
        <f>+F60+F83</f>
        <v>27752</v>
      </c>
      <c r="G84" s="507">
        <f>+G60+G83</f>
        <v>29039</v>
      </c>
    </row>
    <row r="85" spans="1:7" s="1" customFormat="1" ht="12" customHeight="1">
      <c r="A85" s="425"/>
      <c r="B85" s="426"/>
      <c r="C85" s="427"/>
      <c r="D85" s="428"/>
      <c r="E85" s="429"/>
      <c r="F85" s="429"/>
      <c r="G85" s="429"/>
    </row>
    <row r="86" spans="1:5" s="1" customFormat="1" ht="12" customHeight="1">
      <c r="A86" s="587" t="s">
        <v>48</v>
      </c>
      <c r="B86" s="587"/>
      <c r="C86" s="587"/>
      <c r="D86" s="587"/>
      <c r="E86" s="587"/>
    </row>
    <row r="87" spans="1:7" s="1" customFormat="1" ht="12" customHeight="1" thickBot="1">
      <c r="A87" s="589" t="s">
        <v>164</v>
      </c>
      <c r="B87" s="589"/>
      <c r="C87" s="442"/>
      <c r="D87" s="170"/>
      <c r="E87" s="356" t="s">
        <v>248</v>
      </c>
      <c r="F87" s="356" t="s">
        <v>248</v>
      </c>
      <c r="G87" s="356" t="s">
        <v>248</v>
      </c>
    </row>
    <row r="88" spans="1:7" s="1" customFormat="1" ht="24" customHeight="1" thickBot="1">
      <c r="A88" s="23" t="s">
        <v>17</v>
      </c>
      <c r="B88" s="24" t="s">
        <v>49</v>
      </c>
      <c r="C88" s="24" t="s">
        <v>486</v>
      </c>
      <c r="D88" s="464" t="s">
        <v>487</v>
      </c>
      <c r="E88" s="192" t="s">
        <v>277</v>
      </c>
      <c r="F88" s="192" t="s">
        <v>598</v>
      </c>
      <c r="G88" s="192" t="s">
        <v>617</v>
      </c>
    </row>
    <row r="89" spans="1:7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39">
        <v>5</v>
      </c>
      <c r="G89" s="39">
        <v>5</v>
      </c>
    </row>
    <row r="90" spans="1:7" s="1" customFormat="1" ht="15" customHeight="1" thickBot="1">
      <c r="A90" s="22" t="s">
        <v>19</v>
      </c>
      <c r="B90" s="31" t="s">
        <v>391</v>
      </c>
      <c r="C90" s="563">
        <f>SUM(C91:C95)</f>
        <v>19647</v>
      </c>
      <c r="D90" s="455">
        <f>+D91+D92+D93+D94+D95</f>
        <v>16853</v>
      </c>
      <c r="E90" s="575">
        <f>+E91+E92+E93+E94+E95</f>
        <v>16846</v>
      </c>
      <c r="F90" s="575">
        <f>+F91+F92+F93+F94+F95</f>
        <v>18487</v>
      </c>
      <c r="G90" s="575">
        <f>+G91+G92+G93+G94+G95</f>
        <v>20026</v>
      </c>
    </row>
    <row r="91" spans="1:7" s="1" customFormat="1" ht="12.75" customHeight="1">
      <c r="A91" s="17" t="s">
        <v>107</v>
      </c>
      <c r="B91" s="10" t="s">
        <v>50</v>
      </c>
      <c r="C91" s="564">
        <v>3650</v>
      </c>
      <c r="D91" s="580">
        <v>3965</v>
      </c>
      <c r="E91" s="576">
        <v>4550</v>
      </c>
      <c r="F91" s="576">
        <v>5874</v>
      </c>
      <c r="G91" s="576">
        <v>6210</v>
      </c>
    </row>
    <row r="92" spans="1:7" ht="16.5" customHeight="1">
      <c r="A92" s="14" t="s">
        <v>108</v>
      </c>
      <c r="B92" s="8" t="s">
        <v>194</v>
      </c>
      <c r="C92" s="565">
        <v>1026</v>
      </c>
      <c r="D92" s="457">
        <v>1001</v>
      </c>
      <c r="E92" s="313">
        <v>1117</v>
      </c>
      <c r="F92" s="313">
        <v>1294</v>
      </c>
      <c r="G92" s="313">
        <v>1345</v>
      </c>
    </row>
    <row r="93" spans="1:7" ht="15.75">
      <c r="A93" s="14" t="s">
        <v>109</v>
      </c>
      <c r="B93" s="8" t="s">
        <v>150</v>
      </c>
      <c r="C93" s="566">
        <v>4025</v>
      </c>
      <c r="D93" s="459">
        <v>4656</v>
      </c>
      <c r="E93" s="315">
        <v>6946</v>
      </c>
      <c r="F93" s="315">
        <v>7086</v>
      </c>
      <c r="G93" s="315">
        <v>8238</v>
      </c>
    </row>
    <row r="94" spans="1:7" s="46" customFormat="1" ht="12" customHeight="1">
      <c r="A94" s="14" t="s">
        <v>110</v>
      </c>
      <c r="B94" s="11" t="s">
        <v>195</v>
      </c>
      <c r="C94" s="566">
        <v>3562</v>
      </c>
      <c r="D94" s="459">
        <v>2398</v>
      </c>
      <c r="E94" s="315">
        <v>2599</v>
      </c>
      <c r="F94" s="315">
        <v>2599</v>
      </c>
      <c r="G94" s="315">
        <v>2599</v>
      </c>
    </row>
    <row r="95" spans="1:7" ht="12" customHeight="1">
      <c r="A95" s="14" t="s">
        <v>121</v>
      </c>
      <c r="B95" s="19" t="s">
        <v>196</v>
      </c>
      <c r="C95" s="566">
        <v>7384</v>
      </c>
      <c r="D95" s="459">
        <v>4833</v>
      </c>
      <c r="E95" s="315">
        <v>1634</v>
      </c>
      <c r="F95" s="315">
        <v>1634</v>
      </c>
      <c r="G95" s="315">
        <v>1634</v>
      </c>
    </row>
    <row r="96" spans="1:7" ht="12" customHeight="1">
      <c r="A96" s="14" t="s">
        <v>111</v>
      </c>
      <c r="B96" s="8" t="s">
        <v>392</v>
      </c>
      <c r="C96" s="566"/>
      <c r="D96" s="459"/>
      <c r="E96" s="315"/>
      <c r="F96" s="315"/>
      <c r="G96" s="315"/>
    </row>
    <row r="97" spans="1:7" ht="12" customHeight="1">
      <c r="A97" s="14" t="s">
        <v>112</v>
      </c>
      <c r="B97" s="172" t="s">
        <v>393</v>
      </c>
      <c r="C97" s="566"/>
      <c r="D97" s="459"/>
      <c r="E97" s="315"/>
      <c r="F97" s="315"/>
      <c r="G97" s="315"/>
    </row>
    <row r="98" spans="1:7" ht="12" customHeight="1">
      <c r="A98" s="14" t="s">
        <v>122</v>
      </c>
      <c r="B98" s="173" t="s">
        <v>394</v>
      </c>
      <c r="C98" s="566"/>
      <c r="D98" s="459"/>
      <c r="E98" s="315"/>
      <c r="F98" s="315"/>
      <c r="G98" s="315"/>
    </row>
    <row r="99" spans="1:7" ht="12" customHeight="1">
      <c r="A99" s="14" t="s">
        <v>123</v>
      </c>
      <c r="B99" s="173" t="s">
        <v>395</v>
      </c>
      <c r="C99" s="566"/>
      <c r="D99" s="459"/>
      <c r="E99" s="315"/>
      <c r="F99" s="315"/>
      <c r="G99" s="315"/>
    </row>
    <row r="100" spans="1:7" ht="12" customHeight="1">
      <c r="A100" s="14" t="s">
        <v>124</v>
      </c>
      <c r="B100" s="172" t="s">
        <v>396</v>
      </c>
      <c r="C100" s="566">
        <v>6507</v>
      </c>
      <c r="D100" s="459">
        <v>4453</v>
      </c>
      <c r="E100" s="315">
        <v>1134</v>
      </c>
      <c r="F100" s="315">
        <v>1134</v>
      </c>
      <c r="G100" s="315">
        <v>1134</v>
      </c>
    </row>
    <row r="101" spans="1:7" ht="12" customHeight="1">
      <c r="A101" s="14" t="s">
        <v>125</v>
      </c>
      <c r="B101" s="172" t="s">
        <v>397</v>
      </c>
      <c r="C101" s="566"/>
      <c r="D101" s="459"/>
      <c r="E101" s="315"/>
      <c r="F101" s="315"/>
      <c r="G101" s="315"/>
    </row>
    <row r="102" spans="1:7" ht="12" customHeight="1">
      <c r="A102" s="14" t="s">
        <v>127</v>
      </c>
      <c r="B102" s="173" t="s">
        <v>398</v>
      </c>
      <c r="C102" s="566"/>
      <c r="D102" s="459"/>
      <c r="E102" s="315"/>
      <c r="F102" s="315"/>
      <c r="G102" s="315"/>
    </row>
    <row r="103" spans="1:7" ht="12" customHeight="1">
      <c r="A103" s="13" t="s">
        <v>197</v>
      </c>
      <c r="B103" s="174" t="s">
        <v>399</v>
      </c>
      <c r="C103" s="566"/>
      <c r="D103" s="459"/>
      <c r="E103" s="315"/>
      <c r="F103" s="315"/>
      <c r="G103" s="315"/>
    </row>
    <row r="104" spans="1:7" ht="12" customHeight="1">
      <c r="A104" s="14" t="s">
        <v>389</v>
      </c>
      <c r="B104" s="174" t="s">
        <v>400</v>
      </c>
      <c r="C104" s="566"/>
      <c r="D104" s="459"/>
      <c r="E104" s="315"/>
      <c r="F104" s="315"/>
      <c r="G104" s="315"/>
    </row>
    <row r="105" spans="1:7" ht="12" customHeight="1" thickBot="1">
      <c r="A105" s="18" t="s">
        <v>390</v>
      </c>
      <c r="B105" s="175" t="s">
        <v>401</v>
      </c>
      <c r="C105" s="567">
        <v>877</v>
      </c>
      <c r="D105" s="581">
        <v>380</v>
      </c>
      <c r="E105" s="577">
        <v>500</v>
      </c>
      <c r="F105" s="577">
        <v>500</v>
      </c>
      <c r="G105" s="577">
        <v>500</v>
      </c>
    </row>
    <row r="106" spans="1:7" ht="12" customHeight="1" thickBot="1">
      <c r="A106" s="20" t="s">
        <v>20</v>
      </c>
      <c r="B106" s="30" t="s">
        <v>402</v>
      </c>
      <c r="C106" s="568">
        <f>+C107+C109+C111</f>
        <v>2617</v>
      </c>
      <c r="D106" s="456">
        <f>+D107+D109+D111</f>
        <v>3889</v>
      </c>
      <c r="E106" s="312">
        <f>+E107+E109+E111</f>
        <v>7078</v>
      </c>
      <c r="F106" s="312">
        <f>+F107+F109+F111</f>
        <v>7078</v>
      </c>
      <c r="G106" s="312">
        <f>+G107+G109+G111</f>
        <v>6878</v>
      </c>
    </row>
    <row r="107" spans="1:7" ht="12" customHeight="1">
      <c r="A107" s="15" t="s">
        <v>113</v>
      </c>
      <c r="B107" s="8" t="s">
        <v>247</v>
      </c>
      <c r="C107" s="569">
        <v>176</v>
      </c>
      <c r="D107" s="458"/>
      <c r="E107" s="314">
        <v>350</v>
      </c>
      <c r="F107" s="314">
        <v>350</v>
      </c>
      <c r="G107" s="314">
        <v>906</v>
      </c>
    </row>
    <row r="108" spans="1:7" ht="12" customHeight="1">
      <c r="A108" s="15" t="s">
        <v>114</v>
      </c>
      <c r="B108" s="12" t="s">
        <v>406</v>
      </c>
      <c r="C108" s="569"/>
      <c r="D108" s="458"/>
      <c r="E108" s="314"/>
      <c r="F108" s="314"/>
      <c r="G108" s="314"/>
    </row>
    <row r="109" spans="1:7" ht="12" customHeight="1">
      <c r="A109" s="15" t="s">
        <v>115</v>
      </c>
      <c r="B109" s="12" t="s">
        <v>198</v>
      </c>
      <c r="C109" s="565">
        <v>301</v>
      </c>
      <c r="D109" s="457"/>
      <c r="E109" s="313">
        <v>6728</v>
      </c>
      <c r="F109" s="313">
        <v>6728</v>
      </c>
      <c r="G109" s="313">
        <v>5972</v>
      </c>
    </row>
    <row r="110" spans="1:7" ht="12" customHeight="1">
      <c r="A110" s="15" t="s">
        <v>116</v>
      </c>
      <c r="B110" s="12" t="s">
        <v>407</v>
      </c>
      <c r="C110" s="570"/>
      <c r="D110" s="457"/>
      <c r="E110" s="313"/>
      <c r="F110" s="313"/>
      <c r="G110" s="313"/>
    </row>
    <row r="111" spans="1:7" ht="12" customHeight="1">
      <c r="A111" s="15" t="s">
        <v>117</v>
      </c>
      <c r="B111" s="343" t="s">
        <v>250</v>
      </c>
      <c r="C111" s="570">
        <v>2140</v>
      </c>
      <c r="D111" s="457">
        <v>3889</v>
      </c>
      <c r="E111" s="313"/>
      <c r="F111" s="313"/>
      <c r="G111" s="313"/>
    </row>
    <row r="112" spans="1:7" ht="12" customHeight="1">
      <c r="A112" s="15" t="s">
        <v>126</v>
      </c>
      <c r="B112" s="342" t="s">
        <v>542</v>
      </c>
      <c r="C112" s="570"/>
      <c r="D112" s="457"/>
      <c r="E112" s="313"/>
      <c r="F112" s="313"/>
      <c r="G112" s="313"/>
    </row>
    <row r="113" spans="1:7" ht="22.5">
      <c r="A113" s="15" t="s">
        <v>128</v>
      </c>
      <c r="B113" s="472" t="s">
        <v>412</v>
      </c>
      <c r="C113" s="570"/>
      <c r="D113" s="457">
        <v>1000</v>
      </c>
      <c r="E113" s="313"/>
      <c r="F113" s="313"/>
      <c r="G113" s="313"/>
    </row>
    <row r="114" spans="1:7" ht="12" customHeight="1">
      <c r="A114" s="15" t="s">
        <v>199</v>
      </c>
      <c r="B114" s="173" t="s">
        <v>395</v>
      </c>
      <c r="C114" s="570"/>
      <c r="D114" s="457"/>
      <c r="E114" s="313"/>
      <c r="F114" s="313"/>
      <c r="G114" s="313"/>
    </row>
    <row r="115" spans="1:7" ht="12" customHeight="1">
      <c r="A115" s="15" t="s">
        <v>200</v>
      </c>
      <c r="B115" s="173" t="s">
        <v>411</v>
      </c>
      <c r="C115" s="570"/>
      <c r="D115" s="457"/>
      <c r="E115" s="313"/>
      <c r="F115" s="313"/>
      <c r="G115" s="313"/>
    </row>
    <row r="116" spans="1:7" ht="12" customHeight="1">
      <c r="A116" s="15" t="s">
        <v>201</v>
      </c>
      <c r="B116" s="173" t="s">
        <v>410</v>
      </c>
      <c r="C116" s="570"/>
      <c r="D116" s="457"/>
      <c r="E116" s="313"/>
      <c r="F116" s="313"/>
      <c r="G116" s="313"/>
    </row>
    <row r="117" spans="1:7" ht="12" customHeight="1">
      <c r="A117" s="15" t="s">
        <v>403</v>
      </c>
      <c r="B117" s="173" t="s">
        <v>398</v>
      </c>
      <c r="C117" s="570">
        <v>480</v>
      </c>
      <c r="D117" s="457"/>
      <c r="E117" s="313"/>
      <c r="F117" s="313"/>
      <c r="G117" s="313"/>
    </row>
    <row r="118" spans="1:7" ht="12" customHeight="1">
      <c r="A118" s="15" t="s">
        <v>404</v>
      </c>
      <c r="B118" s="173" t="s">
        <v>409</v>
      </c>
      <c r="C118" s="570"/>
      <c r="D118" s="457"/>
      <c r="E118" s="313"/>
      <c r="F118" s="313"/>
      <c r="G118" s="313"/>
    </row>
    <row r="119" spans="1:7" ht="12" customHeight="1" thickBot="1">
      <c r="A119" s="13" t="s">
        <v>405</v>
      </c>
      <c r="B119" s="173" t="s">
        <v>408</v>
      </c>
      <c r="C119" s="571">
        <v>1660</v>
      </c>
      <c r="D119" s="459">
        <v>2889</v>
      </c>
      <c r="E119" s="315"/>
      <c r="F119" s="315"/>
      <c r="G119" s="315"/>
    </row>
    <row r="120" spans="1:7" ht="12" customHeight="1" thickBot="1">
      <c r="A120" s="20" t="s">
        <v>21</v>
      </c>
      <c r="B120" s="153" t="s">
        <v>413</v>
      </c>
      <c r="C120" s="568">
        <f>+C121+C122</f>
        <v>0</v>
      </c>
      <c r="D120" s="456">
        <f>+D121+D122</f>
        <v>0</v>
      </c>
      <c r="E120" s="312">
        <f>+E121+E122</f>
        <v>772</v>
      </c>
      <c r="F120" s="312">
        <f>+F121+F122</f>
        <v>2187</v>
      </c>
      <c r="G120" s="312">
        <f>+G121+G122</f>
        <v>2135</v>
      </c>
    </row>
    <row r="121" spans="1:7" ht="12" customHeight="1">
      <c r="A121" s="15" t="s">
        <v>96</v>
      </c>
      <c r="B121" s="9" t="s">
        <v>63</v>
      </c>
      <c r="C121" s="569"/>
      <c r="D121" s="458"/>
      <c r="E121" s="314"/>
      <c r="F121" s="314"/>
      <c r="G121" s="314"/>
    </row>
    <row r="122" spans="1:7" ht="12" customHeight="1" thickBot="1">
      <c r="A122" s="16" t="s">
        <v>97</v>
      </c>
      <c r="B122" s="12" t="s">
        <v>64</v>
      </c>
      <c r="C122" s="566"/>
      <c r="D122" s="459"/>
      <c r="E122" s="315">
        <v>772</v>
      </c>
      <c r="F122" s="315">
        <v>2187</v>
      </c>
      <c r="G122" s="315">
        <v>2135</v>
      </c>
    </row>
    <row r="123" spans="1:7" ht="12" customHeight="1" thickBot="1">
      <c r="A123" s="20" t="s">
        <v>22</v>
      </c>
      <c r="B123" s="153" t="s">
        <v>414</v>
      </c>
      <c r="C123" s="568">
        <f>+C90+C106+C120</f>
        <v>22264</v>
      </c>
      <c r="D123" s="456">
        <f>+D90+D106+D120</f>
        <v>20742</v>
      </c>
      <c r="E123" s="312">
        <f>+E90+E106+E120</f>
        <v>24696</v>
      </c>
      <c r="F123" s="312">
        <f>+F90+F106+F120</f>
        <v>27752</v>
      </c>
      <c r="G123" s="312">
        <f>+G90+G106+G120</f>
        <v>29039</v>
      </c>
    </row>
    <row r="124" spans="1:7" ht="12" customHeight="1" thickBot="1">
      <c r="A124" s="20" t="s">
        <v>23</v>
      </c>
      <c r="B124" s="153" t="s">
        <v>415</v>
      </c>
      <c r="C124" s="568">
        <f>+C125+C126+C127</f>
        <v>0</v>
      </c>
      <c r="D124" s="456">
        <f>+D125+D126+D127</f>
        <v>0</v>
      </c>
      <c r="E124" s="312">
        <f>+E125+E126+E127</f>
        <v>0</v>
      </c>
      <c r="F124" s="312">
        <f>+F125+F126+F127</f>
        <v>0</v>
      </c>
      <c r="G124" s="312">
        <f>+G125+G126+G127</f>
        <v>0</v>
      </c>
    </row>
    <row r="125" spans="1:7" ht="12" customHeight="1">
      <c r="A125" s="15" t="s">
        <v>100</v>
      </c>
      <c r="B125" s="9" t="s">
        <v>416</v>
      </c>
      <c r="C125" s="570"/>
      <c r="D125" s="457"/>
      <c r="E125" s="313"/>
      <c r="F125" s="313"/>
      <c r="G125" s="313"/>
    </row>
    <row r="126" spans="1:7" ht="12" customHeight="1">
      <c r="A126" s="15" t="s">
        <v>101</v>
      </c>
      <c r="B126" s="9" t="s">
        <v>417</v>
      </c>
      <c r="C126" s="570"/>
      <c r="D126" s="457"/>
      <c r="E126" s="313"/>
      <c r="F126" s="313"/>
      <c r="G126" s="313"/>
    </row>
    <row r="127" spans="1:7" ht="12" customHeight="1" thickBot="1">
      <c r="A127" s="13" t="s">
        <v>102</v>
      </c>
      <c r="B127" s="7" t="s">
        <v>418</v>
      </c>
      <c r="C127" s="570"/>
      <c r="D127" s="457"/>
      <c r="E127" s="313"/>
      <c r="F127" s="313"/>
      <c r="G127" s="313"/>
    </row>
    <row r="128" spans="1:7" ht="12" customHeight="1" thickBot="1">
      <c r="A128" s="20" t="s">
        <v>24</v>
      </c>
      <c r="B128" s="153" t="s">
        <v>483</v>
      </c>
      <c r="C128" s="568">
        <f>+C129+C130+C131+C132</f>
        <v>0</v>
      </c>
      <c r="D128" s="456">
        <f>+D129+D130+D131+D132</f>
        <v>0</v>
      </c>
      <c r="E128" s="312">
        <f>+E129+E130+E131+E132</f>
        <v>0</v>
      </c>
      <c r="F128" s="312">
        <f>+F129+F130+F131+F132</f>
        <v>0</v>
      </c>
      <c r="G128" s="312">
        <f>+G129+G130+G131+G132</f>
        <v>0</v>
      </c>
    </row>
    <row r="129" spans="1:7" ht="12" customHeight="1">
      <c r="A129" s="15" t="s">
        <v>103</v>
      </c>
      <c r="B129" s="9" t="s">
        <v>419</v>
      </c>
      <c r="C129" s="570"/>
      <c r="D129" s="457"/>
      <c r="E129" s="313"/>
      <c r="F129" s="313"/>
      <c r="G129" s="313"/>
    </row>
    <row r="130" spans="1:7" ht="12" customHeight="1">
      <c r="A130" s="15" t="s">
        <v>104</v>
      </c>
      <c r="B130" s="9" t="s">
        <v>420</v>
      </c>
      <c r="C130" s="570"/>
      <c r="D130" s="457"/>
      <c r="E130" s="313"/>
      <c r="F130" s="313"/>
      <c r="G130" s="313"/>
    </row>
    <row r="131" spans="1:7" ht="12" customHeight="1">
      <c r="A131" s="15" t="s">
        <v>322</v>
      </c>
      <c r="B131" s="9" t="s">
        <v>421</v>
      </c>
      <c r="C131" s="570"/>
      <c r="D131" s="457"/>
      <c r="E131" s="313"/>
      <c r="F131" s="313"/>
      <c r="G131" s="313"/>
    </row>
    <row r="132" spans="1:7" ht="12" customHeight="1" thickBot="1">
      <c r="A132" s="13" t="s">
        <v>323</v>
      </c>
      <c r="B132" s="7" t="s">
        <v>422</v>
      </c>
      <c r="C132" s="570"/>
      <c r="D132" s="457"/>
      <c r="E132" s="313"/>
      <c r="F132" s="313"/>
      <c r="G132" s="313"/>
    </row>
    <row r="133" spans="1:7" ht="12" customHeight="1" thickBot="1">
      <c r="A133" s="20" t="s">
        <v>25</v>
      </c>
      <c r="B133" s="153" t="s">
        <v>423</v>
      </c>
      <c r="C133" s="572">
        <f>+C134+C135+C136+C137</f>
        <v>0</v>
      </c>
      <c r="D133" s="463">
        <f>+D134+D135+D136+D137</f>
        <v>0</v>
      </c>
      <c r="E133" s="507">
        <f>+E134+E135+E136+E137</f>
        <v>0</v>
      </c>
      <c r="F133" s="507">
        <f>+F134+F135+F136+F137</f>
        <v>0</v>
      </c>
      <c r="G133" s="507">
        <f>+G134+G135+G136+G137</f>
        <v>0</v>
      </c>
    </row>
    <row r="134" spans="1:7" ht="12" customHeight="1">
      <c r="A134" s="15" t="s">
        <v>105</v>
      </c>
      <c r="B134" s="9" t="s">
        <v>424</v>
      </c>
      <c r="C134" s="570"/>
      <c r="D134" s="457"/>
      <c r="E134" s="313"/>
      <c r="F134" s="313"/>
      <c r="G134" s="313"/>
    </row>
    <row r="135" spans="1:7" ht="12" customHeight="1">
      <c r="A135" s="15" t="s">
        <v>106</v>
      </c>
      <c r="B135" s="9" t="s">
        <v>434</v>
      </c>
      <c r="C135" s="570"/>
      <c r="D135" s="457"/>
      <c r="E135" s="313"/>
      <c r="F135" s="313"/>
      <c r="G135" s="313"/>
    </row>
    <row r="136" spans="1:7" ht="12" customHeight="1">
      <c r="A136" s="15" t="s">
        <v>335</v>
      </c>
      <c r="B136" s="9" t="s">
        <v>425</v>
      </c>
      <c r="C136" s="570"/>
      <c r="D136" s="457"/>
      <c r="E136" s="313"/>
      <c r="F136" s="313"/>
      <c r="G136" s="313"/>
    </row>
    <row r="137" spans="1:7" ht="12" customHeight="1" thickBot="1">
      <c r="A137" s="13" t="s">
        <v>336</v>
      </c>
      <c r="B137" s="7" t="s">
        <v>426</v>
      </c>
      <c r="C137" s="570"/>
      <c r="D137" s="457"/>
      <c r="E137" s="313"/>
      <c r="F137" s="313"/>
      <c r="G137" s="313"/>
    </row>
    <row r="138" spans="1:7" ht="12" customHeight="1" thickBot="1">
      <c r="A138" s="20" t="s">
        <v>26</v>
      </c>
      <c r="B138" s="153" t="s">
        <v>427</v>
      </c>
      <c r="C138" s="573">
        <f>+C139+C140+C141+C142</f>
        <v>0</v>
      </c>
      <c r="D138" s="582">
        <f>+D139+D140+D141+D142</f>
        <v>0</v>
      </c>
      <c r="E138" s="578">
        <f>+E139+E140+E141+E142</f>
        <v>0</v>
      </c>
      <c r="F138" s="578">
        <f>+F139+F140+F141+F142</f>
        <v>0</v>
      </c>
      <c r="G138" s="578">
        <f>+G139+G140+G141+G142</f>
        <v>0</v>
      </c>
    </row>
    <row r="139" spans="1:7" ht="12" customHeight="1">
      <c r="A139" s="15" t="s">
        <v>192</v>
      </c>
      <c r="B139" s="9" t="s">
        <v>428</v>
      </c>
      <c r="C139" s="570"/>
      <c r="D139" s="457"/>
      <c r="E139" s="313"/>
      <c r="F139" s="313"/>
      <c r="G139" s="313"/>
    </row>
    <row r="140" spans="1:7" ht="12" customHeight="1">
      <c r="A140" s="15" t="s">
        <v>193</v>
      </c>
      <c r="B140" s="9" t="s">
        <v>429</v>
      </c>
      <c r="C140" s="570"/>
      <c r="D140" s="457"/>
      <c r="E140" s="313"/>
      <c r="F140" s="313"/>
      <c r="G140" s="313"/>
    </row>
    <row r="141" spans="1:7" ht="12" customHeight="1">
      <c r="A141" s="15" t="s">
        <v>249</v>
      </c>
      <c r="B141" s="9" t="s">
        <v>430</v>
      </c>
      <c r="C141" s="570"/>
      <c r="D141" s="457"/>
      <c r="E141" s="313"/>
      <c r="F141" s="313"/>
      <c r="G141" s="313"/>
    </row>
    <row r="142" spans="1:7" ht="12" customHeight="1" thickBot="1">
      <c r="A142" s="15" t="s">
        <v>338</v>
      </c>
      <c r="B142" s="9" t="s">
        <v>431</v>
      </c>
      <c r="C142" s="570"/>
      <c r="D142" s="457"/>
      <c r="E142" s="313"/>
      <c r="F142" s="313"/>
      <c r="G142" s="313"/>
    </row>
    <row r="143" spans="1:7" ht="12" customHeight="1" thickBot="1">
      <c r="A143" s="20" t="s">
        <v>27</v>
      </c>
      <c r="B143" s="153" t="s">
        <v>432</v>
      </c>
      <c r="C143" s="574">
        <v>6683</v>
      </c>
      <c r="D143" s="583">
        <f>+D124+D128+D133+D138</f>
        <v>0</v>
      </c>
      <c r="E143" s="579">
        <f>+E124+E128+E133+E138</f>
        <v>0</v>
      </c>
      <c r="F143" s="579">
        <f>+F124+F128+F133+F138</f>
        <v>0</v>
      </c>
      <c r="G143" s="579">
        <f>+G124+G128+G133+G138</f>
        <v>0</v>
      </c>
    </row>
    <row r="144" spans="1:7" ht="12" customHeight="1" thickBot="1">
      <c r="A144" s="344" t="s">
        <v>28</v>
      </c>
      <c r="B144" s="438" t="s">
        <v>433</v>
      </c>
      <c r="C144" s="574">
        <f>+C123+C143</f>
        <v>28947</v>
      </c>
      <c r="D144" s="583">
        <f>+D123+D143</f>
        <v>20742</v>
      </c>
      <c r="E144" s="579">
        <f>+E123+E143</f>
        <v>24696</v>
      </c>
      <c r="F144" s="579">
        <f>+F123+F143</f>
        <v>27752</v>
      </c>
      <c r="G144" s="579">
        <f>+G123+G143</f>
        <v>29039</v>
      </c>
    </row>
    <row r="145" ht="12" customHeight="1">
      <c r="C145" s="441"/>
    </row>
    <row r="146" ht="12" customHeight="1">
      <c r="C146" s="441"/>
    </row>
    <row r="147" ht="12" customHeight="1">
      <c r="C147" s="441"/>
    </row>
    <row r="148" ht="12" customHeight="1">
      <c r="C148" s="441"/>
    </row>
    <row r="149" ht="12" customHeight="1">
      <c r="C149" s="441"/>
    </row>
    <row r="150" spans="3:7" ht="15" customHeight="1">
      <c r="C150" s="154"/>
      <c r="D150" s="154"/>
      <c r="E150" s="154"/>
      <c r="F150" s="154"/>
      <c r="G150" s="154"/>
    </row>
    <row r="151" s="1" customFormat="1" ht="12.75" customHeight="1"/>
    <row r="152" ht="15.75">
      <c r="C152" s="441"/>
    </row>
    <row r="153" ht="15.75">
      <c r="C153" s="441"/>
    </row>
    <row r="154" ht="15.75">
      <c r="C154" s="441"/>
    </row>
    <row r="155" ht="16.5" customHeight="1">
      <c r="C155" s="441"/>
    </row>
    <row r="156" ht="15.75">
      <c r="C156" s="441"/>
    </row>
    <row r="157" ht="15.75">
      <c r="C157" s="441"/>
    </row>
    <row r="158" ht="15.75">
      <c r="C158" s="441"/>
    </row>
    <row r="159" ht="15.75">
      <c r="C159" s="441"/>
    </row>
    <row r="160" ht="15.75">
      <c r="C160" s="441"/>
    </row>
    <row r="161" ht="15.75">
      <c r="C161" s="441"/>
    </row>
    <row r="162" ht="15.75">
      <c r="C162" s="441"/>
    </row>
    <row r="163" ht="15.75">
      <c r="C163" s="441"/>
    </row>
    <row r="164" ht="15.75">
      <c r="C164" s="441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Pula Község Önkormányzata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N13" sqref="N13"/>
    </sheetView>
  </sheetViews>
  <sheetFormatPr defaultColWidth="9.00390625" defaultRowHeight="12.75"/>
  <cols>
    <col min="1" max="1" width="6.875" style="228" customWidth="1"/>
    <col min="2" max="2" width="49.625" style="62" customWidth="1"/>
    <col min="3" max="8" width="12.875" style="62" customWidth="1"/>
    <col min="9" max="9" width="13.875" style="62" customWidth="1"/>
    <col min="10" max="16384" width="9.375" style="62" customWidth="1"/>
  </cols>
  <sheetData>
    <row r="1" spans="1:9" ht="27.75" customHeight="1">
      <c r="A1" s="634" t="s">
        <v>6</v>
      </c>
      <c r="B1" s="634"/>
      <c r="C1" s="634"/>
      <c r="D1" s="634"/>
      <c r="E1" s="634"/>
      <c r="F1" s="634"/>
      <c r="G1" s="634"/>
      <c r="H1" s="634"/>
      <c r="I1" s="634"/>
    </row>
    <row r="2" ht="20.25" customHeight="1" thickBot="1">
      <c r="I2" s="554" t="s">
        <v>67</v>
      </c>
    </row>
    <row r="3" spans="1:9" s="555" customFormat="1" ht="26.25" customHeight="1">
      <c r="A3" s="642" t="s">
        <v>76</v>
      </c>
      <c r="B3" s="637" t="s">
        <v>93</v>
      </c>
      <c r="C3" s="642" t="s">
        <v>94</v>
      </c>
      <c r="D3" s="642" t="s">
        <v>547</v>
      </c>
      <c r="E3" s="639" t="s">
        <v>75</v>
      </c>
      <c r="F3" s="640"/>
      <c r="G3" s="640"/>
      <c r="H3" s="641"/>
      <c r="I3" s="637" t="s">
        <v>52</v>
      </c>
    </row>
    <row r="4" spans="1:9" s="556" customFormat="1" ht="32.25" customHeight="1" thickBot="1">
      <c r="A4" s="643"/>
      <c r="B4" s="638"/>
      <c r="C4" s="638"/>
      <c r="D4" s="643"/>
      <c r="E4" s="318" t="s">
        <v>210</v>
      </c>
      <c r="F4" s="318" t="s">
        <v>269</v>
      </c>
      <c r="G4" s="318" t="s">
        <v>270</v>
      </c>
      <c r="H4" s="319" t="s">
        <v>492</v>
      </c>
      <c r="I4" s="638"/>
    </row>
    <row r="5" spans="1:9" s="557" customFormat="1" ht="12.75" customHeight="1" thickBot="1">
      <c r="A5" s="320">
        <v>1</v>
      </c>
      <c r="B5" s="321">
        <v>2</v>
      </c>
      <c r="C5" s="322">
        <v>3</v>
      </c>
      <c r="D5" s="321">
        <v>4</v>
      </c>
      <c r="E5" s="320">
        <v>5</v>
      </c>
      <c r="F5" s="322">
        <v>6</v>
      </c>
      <c r="G5" s="322">
        <v>7</v>
      </c>
      <c r="H5" s="323">
        <v>8</v>
      </c>
      <c r="I5" s="324" t="s">
        <v>95</v>
      </c>
    </row>
    <row r="6" spans="1:9" ht="24.75" customHeight="1" thickBot="1">
      <c r="A6" s="325" t="s">
        <v>19</v>
      </c>
      <c r="B6" s="326" t="s">
        <v>7</v>
      </c>
      <c r="C6" s="549"/>
      <c r="D6" s="77">
        <f>+D7+D8</f>
        <v>0</v>
      </c>
      <c r="E6" s="78">
        <f>+E7+E8</f>
        <v>0</v>
      </c>
      <c r="F6" s="79">
        <f>+F7+F8</f>
        <v>0</v>
      </c>
      <c r="G6" s="79">
        <f>+G7+G8</f>
        <v>0</v>
      </c>
      <c r="H6" s="80">
        <f>+H7+H8</f>
        <v>0</v>
      </c>
      <c r="I6" s="77">
        <f aca="true" t="shared" si="0" ref="I6:I17">SUM(D6:H6)</f>
        <v>0</v>
      </c>
    </row>
    <row r="7" spans="1:9" ht="19.5" customHeight="1">
      <c r="A7" s="327" t="s">
        <v>20</v>
      </c>
      <c r="B7" s="81" t="s">
        <v>77</v>
      </c>
      <c r="C7" s="550"/>
      <c r="D7" s="82"/>
      <c r="E7" s="83"/>
      <c r="F7" s="28"/>
      <c r="G7" s="28"/>
      <c r="H7" s="25"/>
      <c r="I7" s="328">
        <f t="shared" si="0"/>
        <v>0</v>
      </c>
    </row>
    <row r="8" spans="1:9" ht="19.5" customHeight="1" thickBot="1">
      <c r="A8" s="327" t="s">
        <v>21</v>
      </c>
      <c r="B8" s="81" t="s">
        <v>77</v>
      </c>
      <c r="C8" s="550"/>
      <c r="D8" s="82"/>
      <c r="E8" s="83"/>
      <c r="F8" s="28"/>
      <c r="G8" s="28"/>
      <c r="H8" s="25"/>
      <c r="I8" s="328">
        <f t="shared" si="0"/>
        <v>0</v>
      </c>
    </row>
    <row r="9" spans="1:9" ht="25.5" customHeight="1" thickBot="1">
      <c r="A9" s="325" t="s">
        <v>22</v>
      </c>
      <c r="B9" s="326" t="s">
        <v>8</v>
      </c>
      <c r="C9" s="551"/>
      <c r="D9" s="77">
        <f>+D10+D11</f>
        <v>0</v>
      </c>
      <c r="E9" s="78">
        <f>+E10+E11</f>
        <v>0</v>
      </c>
      <c r="F9" s="79">
        <f>+F10+F11</f>
        <v>0</v>
      </c>
      <c r="G9" s="79">
        <f>+G10+G11</f>
        <v>0</v>
      </c>
      <c r="H9" s="80">
        <f>+H10+H11</f>
        <v>0</v>
      </c>
      <c r="I9" s="77">
        <f t="shared" si="0"/>
        <v>0</v>
      </c>
    </row>
    <row r="10" spans="1:9" ht="19.5" customHeight="1">
      <c r="A10" s="327" t="s">
        <v>23</v>
      </c>
      <c r="B10" s="81" t="s">
        <v>77</v>
      </c>
      <c r="C10" s="550"/>
      <c r="D10" s="82"/>
      <c r="E10" s="83"/>
      <c r="F10" s="28"/>
      <c r="G10" s="28"/>
      <c r="H10" s="25"/>
      <c r="I10" s="328">
        <f t="shared" si="0"/>
        <v>0</v>
      </c>
    </row>
    <row r="11" spans="1:9" ht="19.5" customHeight="1" thickBot="1">
      <c r="A11" s="327" t="s">
        <v>24</v>
      </c>
      <c r="B11" s="81" t="s">
        <v>77</v>
      </c>
      <c r="C11" s="550"/>
      <c r="D11" s="82"/>
      <c r="E11" s="83"/>
      <c r="F11" s="28"/>
      <c r="G11" s="28"/>
      <c r="H11" s="25"/>
      <c r="I11" s="328">
        <f t="shared" si="0"/>
        <v>0</v>
      </c>
    </row>
    <row r="12" spans="1:9" ht="19.5" customHeight="1" thickBot="1">
      <c r="A12" s="325" t="s">
        <v>25</v>
      </c>
      <c r="B12" s="326" t="s">
        <v>222</v>
      </c>
      <c r="C12" s="551"/>
      <c r="D12" s="77">
        <f>+D13</f>
        <v>0</v>
      </c>
      <c r="E12" s="78">
        <f>+E13</f>
        <v>0</v>
      </c>
      <c r="F12" s="79">
        <f>+F13</f>
        <v>0</v>
      </c>
      <c r="G12" s="79">
        <f>+G13</f>
        <v>0</v>
      </c>
      <c r="H12" s="80">
        <f>+H13</f>
        <v>0</v>
      </c>
      <c r="I12" s="77">
        <f t="shared" si="0"/>
        <v>0</v>
      </c>
    </row>
    <row r="13" spans="1:9" ht="19.5" customHeight="1" thickBot="1">
      <c r="A13" s="327" t="s">
        <v>26</v>
      </c>
      <c r="B13" s="81" t="s">
        <v>77</v>
      </c>
      <c r="C13" s="550"/>
      <c r="D13" s="82"/>
      <c r="E13" s="83"/>
      <c r="F13" s="28"/>
      <c r="G13" s="28"/>
      <c r="H13" s="25"/>
      <c r="I13" s="328">
        <f t="shared" si="0"/>
        <v>0</v>
      </c>
    </row>
    <row r="14" spans="1:9" ht="19.5" customHeight="1" thickBot="1">
      <c r="A14" s="325" t="s">
        <v>27</v>
      </c>
      <c r="B14" s="326" t="s">
        <v>223</v>
      </c>
      <c r="C14" s="551"/>
      <c r="D14" s="77">
        <f>+D15</f>
        <v>0</v>
      </c>
      <c r="E14" s="78">
        <f>+E15</f>
        <v>0</v>
      </c>
      <c r="F14" s="79">
        <f>+F15</f>
        <v>0</v>
      </c>
      <c r="G14" s="79">
        <f>+G15</f>
        <v>0</v>
      </c>
      <c r="H14" s="80">
        <f>+H15</f>
        <v>0</v>
      </c>
      <c r="I14" s="77">
        <f t="shared" si="0"/>
        <v>0</v>
      </c>
    </row>
    <row r="15" spans="1:9" ht="19.5" customHeight="1" thickBot="1">
      <c r="A15" s="329" t="s">
        <v>28</v>
      </c>
      <c r="B15" s="84" t="s">
        <v>77</v>
      </c>
      <c r="C15" s="552"/>
      <c r="D15" s="85"/>
      <c r="E15" s="86"/>
      <c r="F15" s="29"/>
      <c r="G15" s="29"/>
      <c r="H15" s="27"/>
      <c r="I15" s="330">
        <f t="shared" si="0"/>
        <v>0</v>
      </c>
    </row>
    <row r="16" spans="1:9" ht="19.5" customHeight="1" thickBot="1">
      <c r="A16" s="325" t="s">
        <v>29</v>
      </c>
      <c r="B16" s="331" t="s">
        <v>224</v>
      </c>
      <c r="C16" s="551"/>
      <c r="D16" s="77">
        <f>+D17</f>
        <v>0</v>
      </c>
      <c r="E16" s="78">
        <f>+E17</f>
        <v>0</v>
      </c>
      <c r="F16" s="79">
        <f>+F17</f>
        <v>0</v>
      </c>
      <c r="G16" s="79">
        <f>+G17</f>
        <v>0</v>
      </c>
      <c r="H16" s="80">
        <f>+H17</f>
        <v>0</v>
      </c>
      <c r="I16" s="77">
        <f t="shared" si="0"/>
        <v>0</v>
      </c>
    </row>
    <row r="17" spans="1:9" ht="19.5" customHeight="1" thickBot="1">
      <c r="A17" s="332" t="s">
        <v>30</v>
      </c>
      <c r="B17" s="87" t="s">
        <v>77</v>
      </c>
      <c r="C17" s="553"/>
      <c r="D17" s="88"/>
      <c r="E17" s="89"/>
      <c r="F17" s="90"/>
      <c r="G17" s="90"/>
      <c r="H17" s="26"/>
      <c r="I17" s="333">
        <f t="shared" si="0"/>
        <v>0</v>
      </c>
    </row>
    <row r="18" spans="1:9" ht="19.5" customHeight="1" thickBot="1">
      <c r="A18" s="635" t="s">
        <v>156</v>
      </c>
      <c r="B18" s="636"/>
      <c r="C18" s="149"/>
      <c r="D18" s="77">
        <f aca="true" t="shared" si="1" ref="D18:I18">+D6+D9+D12+D14+D16</f>
        <v>0</v>
      </c>
      <c r="E18" s="78">
        <f t="shared" si="1"/>
        <v>0</v>
      </c>
      <c r="F18" s="79">
        <f t="shared" si="1"/>
        <v>0</v>
      </c>
      <c r="G18" s="79">
        <f t="shared" si="1"/>
        <v>0</v>
      </c>
      <c r="H18" s="80">
        <f t="shared" si="1"/>
        <v>0</v>
      </c>
      <c r="I18" s="77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E118" sqref="E118"/>
    </sheetView>
  </sheetViews>
  <sheetFormatPr defaultColWidth="9.00390625" defaultRowHeight="12.75"/>
  <cols>
    <col min="1" max="1" width="9.50390625" style="439" customWidth="1"/>
    <col min="2" max="2" width="66.125" style="439" customWidth="1"/>
    <col min="3" max="5" width="16.00390625" style="440" customWidth="1"/>
    <col min="6" max="16384" width="9.375" style="473" customWidth="1"/>
  </cols>
  <sheetData>
    <row r="1" spans="1:5" ht="15.75" customHeight="1">
      <c r="A1" s="587" t="s">
        <v>16</v>
      </c>
      <c r="B1" s="587"/>
      <c r="C1" s="587"/>
      <c r="D1" s="473"/>
      <c r="E1" s="473"/>
    </row>
    <row r="2" spans="1:5" ht="15.75" customHeight="1" thickBot="1">
      <c r="A2" s="588" t="s">
        <v>163</v>
      </c>
      <c r="B2" s="588"/>
      <c r="C2" s="356" t="s">
        <v>248</v>
      </c>
      <c r="D2" s="356" t="s">
        <v>248</v>
      </c>
      <c r="E2" s="356" t="s">
        <v>248</v>
      </c>
    </row>
    <row r="3" spans="1:5" ht="37.5" customHeight="1" thickBot="1">
      <c r="A3" s="23" t="s">
        <v>76</v>
      </c>
      <c r="B3" s="24" t="s">
        <v>18</v>
      </c>
      <c r="C3" s="45" t="s">
        <v>277</v>
      </c>
      <c r="D3" s="45" t="s">
        <v>599</v>
      </c>
      <c r="E3" s="45" t="s">
        <v>615</v>
      </c>
    </row>
    <row r="4" spans="1:5" s="474" customFormat="1" ht="12" customHeight="1" thickBot="1">
      <c r="A4" s="468">
        <v>1</v>
      </c>
      <c r="B4" s="469">
        <v>2</v>
      </c>
      <c r="C4" s="470">
        <v>3</v>
      </c>
      <c r="D4" s="470">
        <v>3</v>
      </c>
      <c r="E4" s="470">
        <v>3</v>
      </c>
    </row>
    <row r="5" spans="1:5" s="475" customFormat="1" ht="12" customHeight="1" thickBot="1">
      <c r="A5" s="20" t="s">
        <v>19</v>
      </c>
      <c r="B5" s="21" t="s">
        <v>278</v>
      </c>
      <c r="C5" s="346">
        <f>+C6+C7+C8+C9+C10+C11</f>
        <v>12147</v>
      </c>
      <c r="D5" s="346">
        <f>+D6+D7+D8+D9+D10+D11</f>
        <v>12324</v>
      </c>
      <c r="E5" s="346">
        <f>+E6+E7+E8+E9+E10+E11</f>
        <v>12441</v>
      </c>
    </row>
    <row r="6" spans="1:5" s="475" customFormat="1" ht="12" customHeight="1">
      <c r="A6" s="15" t="s">
        <v>107</v>
      </c>
      <c r="B6" s="476" t="s">
        <v>279</v>
      </c>
      <c r="C6" s="349">
        <v>7107</v>
      </c>
      <c r="D6" s="349">
        <v>7107</v>
      </c>
      <c r="E6" s="349">
        <v>7107</v>
      </c>
    </row>
    <row r="7" spans="1:5" s="475" customFormat="1" ht="12" customHeight="1">
      <c r="A7" s="14" t="s">
        <v>108</v>
      </c>
      <c r="B7" s="477" t="s">
        <v>280</v>
      </c>
      <c r="C7" s="348"/>
      <c r="D7" s="348"/>
      <c r="E7" s="348"/>
    </row>
    <row r="8" spans="1:5" s="475" customFormat="1" ht="12" customHeight="1">
      <c r="A8" s="14" t="s">
        <v>109</v>
      </c>
      <c r="B8" s="477" t="s">
        <v>281</v>
      </c>
      <c r="C8" s="348">
        <v>4792</v>
      </c>
      <c r="D8" s="348">
        <v>4944</v>
      </c>
      <c r="E8" s="348">
        <v>4792</v>
      </c>
    </row>
    <row r="9" spans="1:5" s="475" customFormat="1" ht="12" customHeight="1">
      <c r="A9" s="14" t="s">
        <v>110</v>
      </c>
      <c r="B9" s="477" t="s">
        <v>282</v>
      </c>
      <c r="C9" s="348">
        <v>238</v>
      </c>
      <c r="D9" s="348">
        <v>238</v>
      </c>
      <c r="E9" s="348">
        <v>238</v>
      </c>
    </row>
    <row r="10" spans="1:5" s="475" customFormat="1" ht="12" customHeight="1">
      <c r="A10" s="14" t="s">
        <v>159</v>
      </c>
      <c r="B10" s="477" t="s">
        <v>283</v>
      </c>
      <c r="C10" s="348">
        <v>10</v>
      </c>
      <c r="D10" s="348">
        <v>35</v>
      </c>
      <c r="E10" s="348">
        <v>35</v>
      </c>
    </row>
    <row r="11" spans="1:5" s="475" customFormat="1" ht="12" customHeight="1" thickBot="1">
      <c r="A11" s="16" t="s">
        <v>111</v>
      </c>
      <c r="B11" s="478" t="s">
        <v>284</v>
      </c>
      <c r="C11" s="348"/>
      <c r="D11" s="348"/>
      <c r="E11" s="348">
        <v>269</v>
      </c>
    </row>
    <row r="12" spans="1:5" s="475" customFormat="1" ht="12" customHeight="1" thickBot="1">
      <c r="A12" s="20" t="s">
        <v>20</v>
      </c>
      <c r="B12" s="341" t="s">
        <v>285</v>
      </c>
      <c r="C12" s="346">
        <f>+C13+C14+C15+C16+C17</f>
        <v>1335</v>
      </c>
      <c r="D12" s="346">
        <f>+D13+D14+D15+D16+D17</f>
        <v>2591</v>
      </c>
      <c r="E12" s="346">
        <f>+E13+E14+E15+E16+E17</f>
        <v>2865</v>
      </c>
    </row>
    <row r="13" spans="1:5" s="475" customFormat="1" ht="12" customHeight="1">
      <c r="A13" s="15" t="s">
        <v>113</v>
      </c>
      <c r="B13" s="476" t="s">
        <v>286</v>
      </c>
      <c r="C13" s="349"/>
      <c r="D13" s="349"/>
      <c r="E13" s="349"/>
    </row>
    <row r="14" spans="1:5" s="475" customFormat="1" ht="12" customHeight="1">
      <c r="A14" s="14" t="s">
        <v>114</v>
      </c>
      <c r="B14" s="477" t="s">
        <v>287</v>
      </c>
      <c r="C14" s="348"/>
      <c r="D14" s="348"/>
      <c r="E14" s="348"/>
    </row>
    <row r="15" spans="1:5" s="475" customFormat="1" ht="12" customHeight="1">
      <c r="A15" s="14" t="s">
        <v>115</v>
      </c>
      <c r="B15" s="477" t="s">
        <v>536</v>
      </c>
      <c r="C15" s="348"/>
      <c r="D15" s="348"/>
      <c r="E15" s="348"/>
    </row>
    <row r="16" spans="1:5" s="475" customFormat="1" ht="12" customHeight="1">
      <c r="A16" s="14" t="s">
        <v>116</v>
      </c>
      <c r="B16" s="477" t="s">
        <v>537</v>
      </c>
      <c r="C16" s="348"/>
      <c r="D16" s="348"/>
      <c r="E16" s="348"/>
    </row>
    <row r="17" spans="1:5" s="475" customFormat="1" ht="12" customHeight="1">
      <c r="A17" s="14" t="s">
        <v>117</v>
      </c>
      <c r="B17" s="477" t="s">
        <v>288</v>
      </c>
      <c r="C17" s="348">
        <v>1335</v>
      </c>
      <c r="D17" s="348">
        <v>2591</v>
      </c>
      <c r="E17" s="348">
        <v>2865</v>
      </c>
    </row>
    <row r="18" spans="1:5" s="475" customFormat="1" ht="12" customHeight="1" thickBot="1">
      <c r="A18" s="16" t="s">
        <v>126</v>
      </c>
      <c r="B18" s="478" t="s">
        <v>289</v>
      </c>
      <c r="C18" s="350"/>
      <c r="D18" s="350"/>
      <c r="E18" s="350"/>
    </row>
    <row r="19" spans="1:5" s="475" customFormat="1" ht="12" customHeight="1" thickBot="1">
      <c r="A19" s="20" t="s">
        <v>21</v>
      </c>
      <c r="B19" s="21" t="s">
        <v>290</v>
      </c>
      <c r="C19" s="346">
        <f>+C20+C21+C22+C23+C24</f>
        <v>0</v>
      </c>
      <c r="D19" s="346">
        <f>+D20+D21+D22+D23+D24</f>
        <v>0</v>
      </c>
      <c r="E19" s="346">
        <f>+E20+E21+E22+E23+E24</f>
        <v>0</v>
      </c>
    </row>
    <row r="20" spans="1:5" s="475" customFormat="1" ht="12" customHeight="1">
      <c r="A20" s="15" t="s">
        <v>96</v>
      </c>
      <c r="B20" s="476" t="s">
        <v>291</v>
      </c>
      <c r="C20" s="349"/>
      <c r="D20" s="349"/>
      <c r="E20" s="349"/>
    </row>
    <row r="21" spans="1:5" s="475" customFormat="1" ht="12" customHeight="1">
      <c r="A21" s="14" t="s">
        <v>97</v>
      </c>
      <c r="B21" s="477" t="s">
        <v>292</v>
      </c>
      <c r="C21" s="348"/>
      <c r="D21" s="348"/>
      <c r="E21" s="348"/>
    </row>
    <row r="22" spans="1:5" s="475" customFormat="1" ht="12" customHeight="1">
      <c r="A22" s="14" t="s">
        <v>98</v>
      </c>
      <c r="B22" s="477" t="s">
        <v>538</v>
      </c>
      <c r="C22" s="348"/>
      <c r="D22" s="348"/>
      <c r="E22" s="348"/>
    </row>
    <row r="23" spans="1:5" s="475" customFormat="1" ht="12" customHeight="1">
      <c r="A23" s="14" t="s">
        <v>99</v>
      </c>
      <c r="B23" s="477" t="s">
        <v>539</v>
      </c>
      <c r="C23" s="348"/>
      <c r="D23" s="348"/>
      <c r="E23" s="348"/>
    </row>
    <row r="24" spans="1:5" s="475" customFormat="1" ht="12" customHeight="1">
      <c r="A24" s="14" t="s">
        <v>182</v>
      </c>
      <c r="B24" s="477" t="s">
        <v>293</v>
      </c>
      <c r="C24" s="348"/>
      <c r="D24" s="348"/>
      <c r="E24" s="348"/>
    </row>
    <row r="25" spans="1:5" s="475" customFormat="1" ht="12" customHeight="1" thickBot="1">
      <c r="A25" s="16" t="s">
        <v>183</v>
      </c>
      <c r="B25" s="478" t="s">
        <v>294</v>
      </c>
      <c r="C25" s="350"/>
      <c r="D25" s="350"/>
      <c r="E25" s="350"/>
    </row>
    <row r="26" spans="1:5" s="475" customFormat="1" ht="12" customHeight="1" thickBot="1">
      <c r="A26" s="20" t="s">
        <v>184</v>
      </c>
      <c r="B26" s="21" t="s">
        <v>295</v>
      </c>
      <c r="C26" s="352">
        <f>+C27+C30+C31+C32</f>
        <v>2354</v>
      </c>
      <c r="D26" s="352">
        <f>+D27+D30+D31+D32</f>
        <v>2354</v>
      </c>
      <c r="E26" s="352">
        <f>+E27+E30+E31+E32</f>
        <v>2354</v>
      </c>
    </row>
    <row r="27" spans="1:5" s="475" customFormat="1" ht="12" customHeight="1">
      <c r="A27" s="15" t="s">
        <v>296</v>
      </c>
      <c r="B27" s="476" t="s">
        <v>302</v>
      </c>
      <c r="C27" s="471">
        <f>+C28+C29</f>
        <v>1954</v>
      </c>
      <c r="D27" s="471">
        <f>+D28+D29</f>
        <v>1954</v>
      </c>
      <c r="E27" s="471">
        <f>+E28+E29</f>
        <v>1954</v>
      </c>
    </row>
    <row r="28" spans="1:5" s="475" customFormat="1" ht="12" customHeight="1">
      <c r="A28" s="14" t="s">
        <v>297</v>
      </c>
      <c r="B28" s="477" t="s">
        <v>303</v>
      </c>
      <c r="C28" s="348">
        <v>1000</v>
      </c>
      <c r="D28" s="348">
        <v>1000</v>
      </c>
      <c r="E28" s="348">
        <v>1000</v>
      </c>
    </row>
    <row r="29" spans="1:5" s="475" customFormat="1" ht="12" customHeight="1">
      <c r="A29" s="14" t="s">
        <v>298</v>
      </c>
      <c r="B29" s="477" t="s">
        <v>304</v>
      </c>
      <c r="C29" s="348">
        <v>954</v>
      </c>
      <c r="D29" s="348">
        <v>954</v>
      </c>
      <c r="E29" s="348">
        <v>954</v>
      </c>
    </row>
    <row r="30" spans="1:5" s="475" customFormat="1" ht="12" customHeight="1">
      <c r="A30" s="14" t="s">
        <v>299</v>
      </c>
      <c r="B30" s="477" t="s">
        <v>305</v>
      </c>
      <c r="C30" s="348">
        <v>330</v>
      </c>
      <c r="D30" s="348">
        <v>330</v>
      </c>
      <c r="E30" s="348">
        <v>330</v>
      </c>
    </row>
    <row r="31" spans="1:5" s="475" customFormat="1" ht="12" customHeight="1">
      <c r="A31" s="14" t="s">
        <v>300</v>
      </c>
      <c r="B31" s="477" t="s">
        <v>306</v>
      </c>
      <c r="C31" s="348">
        <v>40</v>
      </c>
      <c r="D31" s="348">
        <v>40</v>
      </c>
      <c r="E31" s="348">
        <v>40</v>
      </c>
    </row>
    <row r="32" spans="1:5" s="475" customFormat="1" ht="12" customHeight="1" thickBot="1">
      <c r="A32" s="16" t="s">
        <v>301</v>
      </c>
      <c r="B32" s="478" t="s">
        <v>307</v>
      </c>
      <c r="C32" s="350">
        <v>30</v>
      </c>
      <c r="D32" s="350">
        <v>30</v>
      </c>
      <c r="E32" s="350">
        <v>30</v>
      </c>
    </row>
    <row r="33" spans="1:5" s="475" customFormat="1" ht="12" customHeight="1" thickBot="1">
      <c r="A33" s="20" t="s">
        <v>23</v>
      </c>
      <c r="B33" s="21" t="s">
        <v>308</v>
      </c>
      <c r="C33" s="346">
        <f>SUM(C34:C43)</f>
        <v>860</v>
      </c>
      <c r="D33" s="346">
        <f>SUM(D34:D43)</f>
        <v>860</v>
      </c>
      <c r="E33" s="346">
        <f>SUM(E34:E43)</f>
        <v>860</v>
      </c>
    </row>
    <row r="34" spans="1:5" s="475" customFormat="1" ht="12" customHeight="1">
      <c r="A34" s="15" t="s">
        <v>100</v>
      </c>
      <c r="B34" s="476" t="s">
        <v>311</v>
      </c>
      <c r="C34" s="349"/>
      <c r="D34" s="349"/>
      <c r="E34" s="349"/>
    </row>
    <row r="35" spans="1:5" s="475" customFormat="1" ht="12" customHeight="1">
      <c r="A35" s="14" t="s">
        <v>101</v>
      </c>
      <c r="B35" s="477" t="s">
        <v>312</v>
      </c>
      <c r="C35" s="348"/>
      <c r="D35" s="348"/>
      <c r="E35" s="348">
        <v>475</v>
      </c>
    </row>
    <row r="36" spans="1:5" s="475" customFormat="1" ht="12" customHeight="1">
      <c r="A36" s="14" t="s">
        <v>102</v>
      </c>
      <c r="B36" s="477" t="s">
        <v>313</v>
      </c>
      <c r="C36" s="348">
        <v>100</v>
      </c>
      <c r="D36" s="348">
        <v>100</v>
      </c>
      <c r="E36" s="348">
        <v>100</v>
      </c>
    </row>
    <row r="37" spans="1:5" s="475" customFormat="1" ht="12" customHeight="1">
      <c r="A37" s="14" t="s">
        <v>186</v>
      </c>
      <c r="B37" s="477" t="s">
        <v>314</v>
      </c>
      <c r="C37" s="348">
        <v>510</v>
      </c>
      <c r="D37" s="348">
        <v>510</v>
      </c>
      <c r="E37" s="348">
        <v>35</v>
      </c>
    </row>
    <row r="38" spans="1:5" s="475" customFormat="1" ht="12" customHeight="1">
      <c r="A38" s="14" t="s">
        <v>187</v>
      </c>
      <c r="B38" s="477" t="s">
        <v>315</v>
      </c>
      <c r="C38" s="348"/>
      <c r="D38" s="348"/>
      <c r="E38" s="348"/>
    </row>
    <row r="39" spans="1:5" s="475" customFormat="1" ht="12" customHeight="1">
      <c r="A39" s="14" t="s">
        <v>188</v>
      </c>
      <c r="B39" s="477" t="s">
        <v>316</v>
      </c>
      <c r="C39" s="348"/>
      <c r="D39" s="348"/>
      <c r="E39" s="348"/>
    </row>
    <row r="40" spans="1:5" s="475" customFormat="1" ht="12" customHeight="1">
      <c r="A40" s="14" t="s">
        <v>189</v>
      </c>
      <c r="B40" s="477" t="s">
        <v>317</v>
      </c>
      <c r="C40" s="348"/>
      <c r="D40" s="348"/>
      <c r="E40" s="348"/>
    </row>
    <row r="41" spans="1:5" s="475" customFormat="1" ht="12" customHeight="1">
      <c r="A41" s="14" t="s">
        <v>190</v>
      </c>
      <c r="B41" s="477" t="s">
        <v>318</v>
      </c>
      <c r="C41" s="348">
        <v>200</v>
      </c>
      <c r="D41" s="348">
        <v>200</v>
      </c>
      <c r="E41" s="348">
        <v>200</v>
      </c>
    </row>
    <row r="42" spans="1:5" s="475" customFormat="1" ht="12" customHeight="1">
      <c r="A42" s="14" t="s">
        <v>309</v>
      </c>
      <c r="B42" s="477" t="s">
        <v>319</v>
      </c>
      <c r="C42" s="351"/>
      <c r="D42" s="351"/>
      <c r="E42" s="351"/>
    </row>
    <row r="43" spans="1:5" s="475" customFormat="1" ht="12" customHeight="1" thickBot="1">
      <c r="A43" s="16" t="s">
        <v>310</v>
      </c>
      <c r="B43" s="478" t="s">
        <v>320</v>
      </c>
      <c r="C43" s="462">
        <v>50</v>
      </c>
      <c r="D43" s="462">
        <v>50</v>
      </c>
      <c r="E43" s="462">
        <v>50</v>
      </c>
    </row>
    <row r="44" spans="1:5" s="475" customFormat="1" ht="12" customHeight="1" thickBot="1">
      <c r="A44" s="20" t="s">
        <v>24</v>
      </c>
      <c r="B44" s="21" t="s">
        <v>321</v>
      </c>
      <c r="C44" s="346">
        <f>SUM(C45:C49)</f>
        <v>0</v>
      </c>
      <c r="D44" s="346">
        <f>SUM(D45:D49)</f>
        <v>0</v>
      </c>
      <c r="E44" s="346">
        <f>SUM(E45:E49)</f>
        <v>0</v>
      </c>
    </row>
    <row r="45" spans="1:5" s="475" customFormat="1" ht="12" customHeight="1">
      <c r="A45" s="15" t="s">
        <v>103</v>
      </c>
      <c r="B45" s="476" t="s">
        <v>325</v>
      </c>
      <c r="C45" s="526"/>
      <c r="D45" s="526"/>
      <c r="E45" s="526"/>
    </row>
    <row r="46" spans="1:5" s="475" customFormat="1" ht="12" customHeight="1">
      <c r="A46" s="14" t="s">
        <v>104</v>
      </c>
      <c r="B46" s="477" t="s">
        <v>326</v>
      </c>
      <c r="C46" s="351"/>
      <c r="D46" s="351"/>
      <c r="E46" s="351"/>
    </row>
    <row r="47" spans="1:5" s="475" customFormat="1" ht="12" customHeight="1">
      <c r="A47" s="14" t="s">
        <v>322</v>
      </c>
      <c r="B47" s="477" t="s">
        <v>327</v>
      </c>
      <c r="C47" s="351"/>
      <c r="D47" s="351"/>
      <c r="E47" s="351"/>
    </row>
    <row r="48" spans="1:5" s="475" customFormat="1" ht="12" customHeight="1">
      <c r="A48" s="14" t="s">
        <v>323</v>
      </c>
      <c r="B48" s="477" t="s">
        <v>328</v>
      </c>
      <c r="C48" s="351"/>
      <c r="D48" s="351"/>
      <c r="E48" s="351"/>
    </row>
    <row r="49" spans="1:5" s="475" customFormat="1" ht="12" customHeight="1" thickBot="1">
      <c r="A49" s="16" t="s">
        <v>324</v>
      </c>
      <c r="B49" s="478" t="s">
        <v>329</v>
      </c>
      <c r="C49" s="462"/>
      <c r="D49" s="462"/>
      <c r="E49" s="462"/>
    </row>
    <row r="50" spans="1:5" s="475" customFormat="1" ht="12" customHeight="1" thickBot="1">
      <c r="A50" s="20" t="s">
        <v>191</v>
      </c>
      <c r="B50" s="21" t="s">
        <v>330</v>
      </c>
      <c r="C50" s="346">
        <f>SUM(C51:C53)</f>
        <v>0</v>
      </c>
      <c r="D50" s="346">
        <f>SUM(D51:D53)</f>
        <v>0</v>
      </c>
      <c r="E50" s="346">
        <f>SUM(E51:E53)</f>
        <v>152</v>
      </c>
    </row>
    <row r="51" spans="1:5" s="475" customFormat="1" ht="12" customHeight="1">
      <c r="A51" s="15" t="s">
        <v>105</v>
      </c>
      <c r="B51" s="476" t="s">
        <v>331</v>
      </c>
      <c r="C51" s="349"/>
      <c r="D51" s="349"/>
      <c r="E51" s="349"/>
    </row>
    <row r="52" spans="1:5" s="475" customFormat="1" ht="12" customHeight="1">
      <c r="A52" s="14" t="s">
        <v>106</v>
      </c>
      <c r="B52" s="477" t="s">
        <v>332</v>
      </c>
      <c r="C52" s="348"/>
      <c r="D52" s="348"/>
      <c r="E52" s="348"/>
    </row>
    <row r="53" spans="1:5" s="475" customFormat="1" ht="12" customHeight="1">
      <c r="A53" s="14" t="s">
        <v>335</v>
      </c>
      <c r="B53" s="477" t="s">
        <v>333</v>
      </c>
      <c r="C53" s="348"/>
      <c r="D53" s="348"/>
      <c r="E53" s="348">
        <v>152</v>
      </c>
    </row>
    <row r="54" spans="1:5" s="475" customFormat="1" ht="12" customHeight="1" thickBot="1">
      <c r="A54" s="16" t="s">
        <v>336</v>
      </c>
      <c r="B54" s="478" t="s">
        <v>334</v>
      </c>
      <c r="C54" s="350"/>
      <c r="D54" s="350"/>
      <c r="E54" s="350"/>
    </row>
    <row r="55" spans="1:5" s="475" customFormat="1" ht="12" customHeight="1" thickBot="1">
      <c r="A55" s="20" t="s">
        <v>26</v>
      </c>
      <c r="B55" s="341" t="s">
        <v>337</v>
      </c>
      <c r="C55" s="346">
        <f>SUM(C56:C58)</f>
        <v>0</v>
      </c>
      <c r="D55" s="346">
        <f>SUM(D56:D58)</f>
        <v>0</v>
      </c>
      <c r="E55" s="346">
        <f>SUM(E56:E58)</f>
        <v>744</v>
      </c>
    </row>
    <row r="56" spans="1:5" s="475" customFormat="1" ht="12" customHeight="1">
      <c r="A56" s="15" t="s">
        <v>192</v>
      </c>
      <c r="B56" s="476" t="s">
        <v>339</v>
      </c>
      <c r="C56" s="351"/>
      <c r="D56" s="351"/>
      <c r="E56" s="351"/>
    </row>
    <row r="57" spans="1:5" s="475" customFormat="1" ht="12" customHeight="1">
      <c r="A57" s="14" t="s">
        <v>193</v>
      </c>
      <c r="B57" s="477" t="s">
        <v>541</v>
      </c>
      <c r="C57" s="351"/>
      <c r="D57" s="351"/>
      <c r="E57" s="351"/>
    </row>
    <row r="58" spans="1:5" s="475" customFormat="1" ht="12" customHeight="1">
      <c r="A58" s="14" t="s">
        <v>249</v>
      </c>
      <c r="B58" s="477" t="s">
        <v>340</v>
      </c>
      <c r="C58" s="351"/>
      <c r="D58" s="351"/>
      <c r="E58" s="351">
        <v>744</v>
      </c>
    </row>
    <row r="59" spans="1:5" s="475" customFormat="1" ht="12" customHeight="1" thickBot="1">
      <c r="A59" s="16" t="s">
        <v>338</v>
      </c>
      <c r="B59" s="478" t="s">
        <v>341</v>
      </c>
      <c r="C59" s="351"/>
      <c r="D59" s="351"/>
      <c r="E59" s="351"/>
    </row>
    <row r="60" spans="1:5" s="475" customFormat="1" ht="12" customHeight="1" thickBot="1">
      <c r="A60" s="20" t="s">
        <v>27</v>
      </c>
      <c r="B60" s="21" t="s">
        <v>342</v>
      </c>
      <c r="C60" s="352">
        <f>+C5+C12+C19+C26+C33+C44+C50+C55</f>
        <v>16696</v>
      </c>
      <c r="D60" s="352">
        <f>+D5+D12+D19+D26+D33+D44+D50+D55</f>
        <v>18129</v>
      </c>
      <c r="E60" s="352">
        <f>+E5+E12+E19+E26+E33+E44+E50+E55</f>
        <v>19416</v>
      </c>
    </row>
    <row r="61" spans="1:5" s="475" customFormat="1" ht="12" customHeight="1" thickBot="1">
      <c r="A61" s="479" t="s">
        <v>343</v>
      </c>
      <c r="B61" s="341" t="s">
        <v>344</v>
      </c>
      <c r="C61" s="346">
        <f>SUM(C62:C64)</f>
        <v>0</v>
      </c>
      <c r="D61" s="346">
        <f>SUM(D62:D64)</f>
        <v>0</v>
      </c>
      <c r="E61" s="346">
        <f>SUM(E62:E64)</f>
        <v>0</v>
      </c>
    </row>
    <row r="62" spans="1:5" s="475" customFormat="1" ht="12" customHeight="1">
      <c r="A62" s="15" t="s">
        <v>377</v>
      </c>
      <c r="B62" s="476" t="s">
        <v>345</v>
      </c>
      <c r="C62" s="351"/>
      <c r="D62" s="351"/>
      <c r="E62" s="351"/>
    </row>
    <row r="63" spans="1:5" s="475" customFormat="1" ht="12" customHeight="1">
      <c r="A63" s="14" t="s">
        <v>386</v>
      </c>
      <c r="B63" s="477" t="s">
        <v>346</v>
      </c>
      <c r="C63" s="351"/>
      <c r="D63" s="351"/>
      <c r="E63" s="351"/>
    </row>
    <row r="64" spans="1:5" s="475" customFormat="1" ht="12" customHeight="1" thickBot="1">
      <c r="A64" s="16" t="s">
        <v>387</v>
      </c>
      <c r="B64" s="480" t="s">
        <v>347</v>
      </c>
      <c r="C64" s="351"/>
      <c r="D64" s="351"/>
      <c r="E64" s="351"/>
    </row>
    <row r="65" spans="1:5" s="475" customFormat="1" ht="12" customHeight="1" thickBot="1">
      <c r="A65" s="479" t="s">
        <v>348</v>
      </c>
      <c r="B65" s="341" t="s">
        <v>349</v>
      </c>
      <c r="C65" s="346">
        <f>SUM(C66:C69)</f>
        <v>0</v>
      </c>
      <c r="D65" s="346">
        <f>SUM(D66:D69)</f>
        <v>0</v>
      </c>
      <c r="E65" s="346">
        <f>SUM(E66:E69)</f>
        <v>0</v>
      </c>
    </row>
    <row r="66" spans="1:5" s="475" customFormat="1" ht="12" customHeight="1">
      <c r="A66" s="15" t="s">
        <v>160</v>
      </c>
      <c r="B66" s="476" t="s">
        <v>350</v>
      </c>
      <c r="C66" s="351"/>
      <c r="D66" s="351"/>
      <c r="E66" s="351"/>
    </row>
    <row r="67" spans="1:5" s="475" customFormat="1" ht="12" customHeight="1">
      <c r="A67" s="14" t="s">
        <v>161</v>
      </c>
      <c r="B67" s="477" t="s">
        <v>351</v>
      </c>
      <c r="C67" s="351"/>
      <c r="D67" s="351"/>
      <c r="E67" s="351"/>
    </row>
    <row r="68" spans="1:5" s="475" customFormat="1" ht="12" customHeight="1">
      <c r="A68" s="14" t="s">
        <v>378</v>
      </c>
      <c r="B68" s="477" t="s">
        <v>352</v>
      </c>
      <c r="C68" s="351"/>
      <c r="D68" s="351"/>
      <c r="E68" s="351"/>
    </row>
    <row r="69" spans="1:5" s="475" customFormat="1" ht="12" customHeight="1" thickBot="1">
      <c r="A69" s="16" t="s">
        <v>379</v>
      </c>
      <c r="B69" s="478" t="s">
        <v>353</v>
      </c>
      <c r="C69" s="351"/>
      <c r="D69" s="351"/>
      <c r="E69" s="351"/>
    </row>
    <row r="70" spans="1:5" s="475" customFormat="1" ht="12" customHeight="1" thickBot="1">
      <c r="A70" s="479" t="s">
        <v>354</v>
      </c>
      <c r="B70" s="341" t="s">
        <v>355</v>
      </c>
      <c r="C70" s="346">
        <f>SUM(C71:C72)</f>
        <v>8000</v>
      </c>
      <c r="D70" s="346">
        <f>SUM(D71:D72)</f>
        <v>9623</v>
      </c>
      <c r="E70" s="346">
        <f>SUM(E71:E72)</f>
        <v>9623</v>
      </c>
    </row>
    <row r="71" spans="1:5" s="475" customFormat="1" ht="12" customHeight="1">
      <c r="A71" s="15" t="s">
        <v>380</v>
      </c>
      <c r="B71" s="476" t="s">
        <v>356</v>
      </c>
      <c r="C71" s="351">
        <v>8000</v>
      </c>
      <c r="D71" s="351">
        <v>9623</v>
      </c>
      <c r="E71" s="351">
        <v>9623</v>
      </c>
    </row>
    <row r="72" spans="1:5" s="475" customFormat="1" ht="12" customHeight="1" thickBot="1">
      <c r="A72" s="16" t="s">
        <v>381</v>
      </c>
      <c r="B72" s="478" t="s">
        <v>357</v>
      </c>
      <c r="C72" s="351"/>
      <c r="D72" s="351"/>
      <c r="E72" s="351"/>
    </row>
    <row r="73" spans="1:5" s="475" customFormat="1" ht="12" customHeight="1" thickBot="1">
      <c r="A73" s="479" t="s">
        <v>358</v>
      </c>
      <c r="B73" s="341" t="s">
        <v>359</v>
      </c>
      <c r="C73" s="346">
        <f>SUM(C74:C76)</f>
        <v>0</v>
      </c>
      <c r="D73" s="346">
        <f>SUM(D74:D76)</f>
        <v>0</v>
      </c>
      <c r="E73" s="346">
        <f>SUM(E74:E76)</f>
        <v>0</v>
      </c>
    </row>
    <row r="74" spans="1:5" s="475" customFormat="1" ht="12" customHeight="1">
      <c r="A74" s="15" t="s">
        <v>382</v>
      </c>
      <c r="B74" s="476" t="s">
        <v>360</v>
      </c>
      <c r="C74" s="351"/>
      <c r="D74" s="351"/>
      <c r="E74" s="351"/>
    </row>
    <row r="75" spans="1:5" s="475" customFormat="1" ht="12" customHeight="1">
      <c r="A75" s="14" t="s">
        <v>383</v>
      </c>
      <c r="B75" s="477" t="s">
        <v>361</v>
      </c>
      <c r="C75" s="351"/>
      <c r="D75" s="351"/>
      <c r="E75" s="351"/>
    </row>
    <row r="76" spans="1:5" s="475" customFormat="1" ht="12" customHeight="1" thickBot="1">
      <c r="A76" s="16" t="s">
        <v>384</v>
      </c>
      <c r="B76" s="478" t="s">
        <v>362</v>
      </c>
      <c r="C76" s="351"/>
      <c r="D76" s="351"/>
      <c r="E76" s="351"/>
    </row>
    <row r="77" spans="1:5" s="475" customFormat="1" ht="12" customHeight="1" thickBot="1">
      <c r="A77" s="479" t="s">
        <v>363</v>
      </c>
      <c r="B77" s="341" t="s">
        <v>385</v>
      </c>
      <c r="C77" s="346">
        <f>SUM(C78:C81)</f>
        <v>0</v>
      </c>
      <c r="D77" s="346">
        <f>SUM(D78:D81)</f>
        <v>0</v>
      </c>
      <c r="E77" s="346">
        <f>SUM(E78:E81)</f>
        <v>0</v>
      </c>
    </row>
    <row r="78" spans="1:5" s="475" customFormat="1" ht="12" customHeight="1">
      <c r="A78" s="481" t="s">
        <v>364</v>
      </c>
      <c r="B78" s="476" t="s">
        <v>365</v>
      </c>
      <c r="C78" s="351"/>
      <c r="D78" s="351"/>
      <c r="E78" s="351"/>
    </row>
    <row r="79" spans="1:5" s="475" customFormat="1" ht="12" customHeight="1">
      <c r="A79" s="482" t="s">
        <v>366</v>
      </c>
      <c r="B79" s="477" t="s">
        <v>367</v>
      </c>
      <c r="C79" s="351"/>
      <c r="D79" s="351"/>
      <c r="E79" s="351"/>
    </row>
    <row r="80" spans="1:5" s="475" customFormat="1" ht="12" customHeight="1">
      <c r="A80" s="482" t="s">
        <v>368</v>
      </c>
      <c r="B80" s="477" t="s">
        <v>369</v>
      </c>
      <c r="C80" s="351"/>
      <c r="D80" s="351"/>
      <c r="E80" s="351"/>
    </row>
    <row r="81" spans="1:5" s="475" customFormat="1" ht="12" customHeight="1" thickBot="1">
      <c r="A81" s="483" t="s">
        <v>370</v>
      </c>
      <c r="B81" s="478" t="s">
        <v>371</v>
      </c>
      <c r="C81" s="351"/>
      <c r="D81" s="351"/>
      <c r="E81" s="351"/>
    </row>
    <row r="82" spans="1:5" s="475" customFormat="1" ht="13.5" customHeight="1" thickBot="1">
      <c r="A82" s="479" t="s">
        <v>372</v>
      </c>
      <c r="B82" s="341" t="s">
        <v>373</v>
      </c>
      <c r="C82" s="527"/>
      <c r="D82" s="527"/>
      <c r="E82" s="527"/>
    </row>
    <row r="83" spans="1:5" s="475" customFormat="1" ht="15.75" customHeight="1" thickBot="1">
      <c r="A83" s="479" t="s">
        <v>374</v>
      </c>
      <c r="B83" s="484" t="s">
        <v>375</v>
      </c>
      <c r="C83" s="352">
        <f>+C61+C65+C70+C73+C77+C82</f>
        <v>8000</v>
      </c>
      <c r="D83" s="352">
        <f>+D61+D65+D70+D73+D77+D82</f>
        <v>9623</v>
      </c>
      <c r="E83" s="352">
        <f>+E61+E65+E70+E73+E77+E82</f>
        <v>9623</v>
      </c>
    </row>
    <row r="84" spans="1:5" s="475" customFormat="1" ht="16.5" customHeight="1" thickBot="1">
      <c r="A84" s="485" t="s">
        <v>388</v>
      </c>
      <c r="B84" s="486" t="s">
        <v>376</v>
      </c>
      <c r="C84" s="352">
        <f>+C60+C83</f>
        <v>24696</v>
      </c>
      <c r="D84" s="352">
        <f>+D60+D83</f>
        <v>27752</v>
      </c>
      <c r="E84" s="352">
        <f>+E60+E83</f>
        <v>29039</v>
      </c>
    </row>
    <row r="85" spans="1:5" s="475" customFormat="1" ht="83.25" customHeight="1">
      <c r="A85" s="5"/>
      <c r="B85" s="6"/>
      <c r="C85" s="353"/>
      <c r="D85" s="353"/>
      <c r="E85" s="353"/>
    </row>
    <row r="86" spans="1:5" ht="16.5" customHeight="1">
      <c r="A86" s="587" t="s">
        <v>48</v>
      </c>
      <c r="B86" s="587"/>
      <c r="C86" s="587"/>
      <c r="D86" s="473"/>
      <c r="E86" s="473"/>
    </row>
    <row r="87" spans="1:5" s="487" customFormat="1" ht="16.5" customHeight="1" thickBot="1">
      <c r="A87" s="589" t="s">
        <v>164</v>
      </c>
      <c r="B87" s="589"/>
      <c r="C87" s="169" t="s">
        <v>248</v>
      </c>
      <c r="D87" s="169" t="s">
        <v>248</v>
      </c>
      <c r="E87" s="169" t="s">
        <v>248</v>
      </c>
    </row>
    <row r="88" spans="1:5" ht="37.5" customHeight="1" thickBot="1">
      <c r="A88" s="23" t="s">
        <v>76</v>
      </c>
      <c r="B88" s="24" t="s">
        <v>49</v>
      </c>
      <c r="C88" s="45" t="s">
        <v>277</v>
      </c>
      <c r="D88" s="45" t="s">
        <v>596</v>
      </c>
      <c r="E88" s="45" t="s">
        <v>614</v>
      </c>
    </row>
    <row r="89" spans="1:5" s="474" customFormat="1" ht="12" customHeight="1" thickBot="1">
      <c r="A89" s="37">
        <v>1</v>
      </c>
      <c r="B89" s="38">
        <v>2</v>
      </c>
      <c r="C89" s="39">
        <v>3</v>
      </c>
      <c r="D89" s="39">
        <v>3</v>
      </c>
      <c r="E89" s="39">
        <v>3</v>
      </c>
    </row>
    <row r="90" spans="1:5" ht="12" customHeight="1" thickBot="1">
      <c r="A90" s="22" t="s">
        <v>19</v>
      </c>
      <c r="B90" s="31" t="s">
        <v>391</v>
      </c>
      <c r="C90" s="345">
        <f>SUM(C91:C95)</f>
        <v>16846</v>
      </c>
      <c r="D90" s="345">
        <f>SUM(D91:D95)</f>
        <v>18487</v>
      </c>
      <c r="E90" s="345">
        <f>SUM(E91:E95)</f>
        <v>20026</v>
      </c>
    </row>
    <row r="91" spans="1:5" ht="12" customHeight="1">
      <c r="A91" s="17" t="s">
        <v>107</v>
      </c>
      <c r="B91" s="10" t="s">
        <v>50</v>
      </c>
      <c r="C91" s="347">
        <v>4550</v>
      </c>
      <c r="D91" s="347">
        <v>5874</v>
      </c>
      <c r="E91" s="347">
        <v>6210</v>
      </c>
    </row>
    <row r="92" spans="1:5" ht="12" customHeight="1">
      <c r="A92" s="14" t="s">
        <v>108</v>
      </c>
      <c r="B92" s="8" t="s">
        <v>194</v>
      </c>
      <c r="C92" s="348">
        <v>1117</v>
      </c>
      <c r="D92" s="348">
        <v>1294</v>
      </c>
      <c r="E92" s="348">
        <v>1345</v>
      </c>
    </row>
    <row r="93" spans="1:5" ht="12" customHeight="1">
      <c r="A93" s="14" t="s">
        <v>109</v>
      </c>
      <c r="B93" s="8" t="s">
        <v>150</v>
      </c>
      <c r="C93" s="350">
        <v>6946</v>
      </c>
      <c r="D93" s="350">
        <v>7086</v>
      </c>
      <c r="E93" s="350">
        <v>8238</v>
      </c>
    </row>
    <row r="94" spans="1:5" ht="12" customHeight="1">
      <c r="A94" s="14" t="s">
        <v>110</v>
      </c>
      <c r="B94" s="11" t="s">
        <v>195</v>
      </c>
      <c r="C94" s="350">
        <v>2599</v>
      </c>
      <c r="D94" s="350">
        <v>2599</v>
      </c>
      <c r="E94" s="350">
        <v>2599</v>
      </c>
    </row>
    <row r="95" spans="1:5" ht="12" customHeight="1">
      <c r="A95" s="14" t="s">
        <v>121</v>
      </c>
      <c r="B95" s="19" t="s">
        <v>196</v>
      </c>
      <c r="C95" s="350">
        <v>1634</v>
      </c>
      <c r="D95" s="350">
        <v>1634</v>
      </c>
      <c r="E95" s="350">
        <v>1634</v>
      </c>
    </row>
    <row r="96" spans="1:5" ht="12" customHeight="1">
      <c r="A96" s="14" t="s">
        <v>111</v>
      </c>
      <c r="B96" s="8" t="s">
        <v>392</v>
      </c>
      <c r="C96" s="350"/>
      <c r="D96" s="350"/>
      <c r="E96" s="350"/>
    </row>
    <row r="97" spans="1:5" ht="12" customHeight="1">
      <c r="A97" s="14" t="s">
        <v>112</v>
      </c>
      <c r="B97" s="172" t="s">
        <v>393</v>
      </c>
      <c r="C97" s="350"/>
      <c r="D97" s="350"/>
      <c r="E97" s="350"/>
    </row>
    <row r="98" spans="1:5" ht="12" customHeight="1">
      <c r="A98" s="14" t="s">
        <v>122</v>
      </c>
      <c r="B98" s="173" t="s">
        <v>394</v>
      </c>
      <c r="C98" s="350"/>
      <c r="D98" s="350"/>
      <c r="E98" s="350"/>
    </row>
    <row r="99" spans="1:5" ht="12" customHeight="1">
      <c r="A99" s="14" t="s">
        <v>123</v>
      </c>
      <c r="B99" s="173" t="s">
        <v>395</v>
      </c>
      <c r="C99" s="350"/>
      <c r="D99" s="350"/>
      <c r="E99" s="350"/>
    </row>
    <row r="100" spans="1:5" ht="12" customHeight="1">
      <c r="A100" s="14" t="s">
        <v>124</v>
      </c>
      <c r="B100" s="172" t="s">
        <v>396</v>
      </c>
      <c r="C100" s="350">
        <v>1134</v>
      </c>
      <c r="D100" s="350">
        <v>1134</v>
      </c>
      <c r="E100" s="350">
        <v>1134</v>
      </c>
    </row>
    <row r="101" spans="1:5" ht="12" customHeight="1">
      <c r="A101" s="14" t="s">
        <v>125</v>
      </c>
      <c r="B101" s="172" t="s">
        <v>397</v>
      </c>
      <c r="C101" s="350"/>
      <c r="D101" s="350"/>
      <c r="E101" s="350"/>
    </row>
    <row r="102" spans="1:5" ht="12" customHeight="1">
      <c r="A102" s="14" t="s">
        <v>127</v>
      </c>
      <c r="B102" s="173" t="s">
        <v>398</v>
      </c>
      <c r="C102" s="350"/>
      <c r="D102" s="350"/>
      <c r="E102" s="350"/>
    </row>
    <row r="103" spans="1:5" ht="12" customHeight="1">
      <c r="A103" s="13" t="s">
        <v>197</v>
      </c>
      <c r="B103" s="174" t="s">
        <v>399</v>
      </c>
      <c r="C103" s="350"/>
      <c r="D103" s="350"/>
      <c r="E103" s="350"/>
    </row>
    <row r="104" spans="1:5" ht="12" customHeight="1">
      <c r="A104" s="14" t="s">
        <v>389</v>
      </c>
      <c r="B104" s="174" t="s">
        <v>400</v>
      </c>
      <c r="C104" s="350"/>
      <c r="D104" s="350"/>
      <c r="E104" s="350"/>
    </row>
    <row r="105" spans="1:5" ht="12" customHeight="1" thickBot="1">
      <c r="A105" s="18" t="s">
        <v>390</v>
      </c>
      <c r="B105" s="175" t="s">
        <v>401</v>
      </c>
      <c r="C105" s="354">
        <v>500</v>
      </c>
      <c r="D105" s="354">
        <v>500</v>
      </c>
      <c r="E105" s="354">
        <v>500</v>
      </c>
    </row>
    <row r="106" spans="1:5" ht="12" customHeight="1" thickBot="1">
      <c r="A106" s="20" t="s">
        <v>20</v>
      </c>
      <c r="B106" s="30" t="s">
        <v>402</v>
      </c>
      <c r="C106" s="346">
        <f>+C107+C109+C111</f>
        <v>7078</v>
      </c>
      <c r="D106" s="346">
        <f>+D107+D109+D111</f>
        <v>7078</v>
      </c>
      <c r="E106" s="346">
        <f>+E107+E109+E111</f>
        <v>6878</v>
      </c>
    </row>
    <row r="107" spans="1:5" ht="12" customHeight="1">
      <c r="A107" s="15" t="s">
        <v>113</v>
      </c>
      <c r="B107" s="8" t="s">
        <v>247</v>
      </c>
      <c r="C107" s="349">
        <v>350</v>
      </c>
      <c r="D107" s="349">
        <v>350</v>
      </c>
      <c r="E107" s="349">
        <v>906</v>
      </c>
    </row>
    <row r="108" spans="1:5" ht="12" customHeight="1">
      <c r="A108" s="15" t="s">
        <v>114</v>
      </c>
      <c r="B108" s="12" t="s">
        <v>406</v>
      </c>
      <c r="C108" s="349"/>
      <c r="D108" s="349"/>
      <c r="E108" s="349"/>
    </row>
    <row r="109" spans="1:5" ht="12" customHeight="1">
      <c r="A109" s="15" t="s">
        <v>115</v>
      </c>
      <c r="B109" s="12" t="s">
        <v>198</v>
      </c>
      <c r="C109" s="348">
        <v>6728</v>
      </c>
      <c r="D109" s="348">
        <v>6728</v>
      </c>
      <c r="E109" s="348">
        <v>5972</v>
      </c>
    </row>
    <row r="110" spans="1:5" ht="12" customHeight="1">
      <c r="A110" s="15" t="s">
        <v>116</v>
      </c>
      <c r="B110" s="12" t="s">
        <v>407</v>
      </c>
      <c r="C110" s="313"/>
      <c r="D110" s="313"/>
      <c r="E110" s="313"/>
    </row>
    <row r="111" spans="1:5" ht="12" customHeight="1">
      <c r="A111" s="15" t="s">
        <v>117</v>
      </c>
      <c r="B111" s="343" t="s">
        <v>250</v>
      </c>
      <c r="C111" s="313"/>
      <c r="D111" s="313"/>
      <c r="E111" s="313"/>
    </row>
    <row r="112" spans="1:5" ht="12" customHeight="1">
      <c r="A112" s="15" t="s">
        <v>126</v>
      </c>
      <c r="B112" s="342" t="s">
        <v>542</v>
      </c>
      <c r="C112" s="313"/>
      <c r="D112" s="313"/>
      <c r="E112" s="313"/>
    </row>
    <row r="113" spans="1:5" ht="12" customHeight="1">
      <c r="A113" s="15" t="s">
        <v>128</v>
      </c>
      <c r="B113" s="472" t="s">
        <v>412</v>
      </c>
      <c r="C113" s="313"/>
      <c r="D113" s="313"/>
      <c r="E113" s="313"/>
    </row>
    <row r="114" spans="1:5" ht="15.75">
      <c r="A114" s="15" t="s">
        <v>199</v>
      </c>
      <c r="B114" s="173" t="s">
        <v>395</v>
      </c>
      <c r="C114" s="313"/>
      <c r="D114" s="313"/>
      <c r="E114" s="313"/>
    </row>
    <row r="115" spans="1:5" ht="12" customHeight="1">
      <c r="A115" s="15" t="s">
        <v>200</v>
      </c>
      <c r="B115" s="173" t="s">
        <v>411</v>
      </c>
      <c r="C115" s="313"/>
      <c r="D115" s="313"/>
      <c r="E115" s="313"/>
    </row>
    <row r="116" spans="1:5" ht="12" customHeight="1">
      <c r="A116" s="15" t="s">
        <v>201</v>
      </c>
      <c r="B116" s="173" t="s">
        <v>410</v>
      </c>
      <c r="C116" s="313"/>
      <c r="D116" s="313"/>
      <c r="E116" s="313"/>
    </row>
    <row r="117" spans="1:5" ht="12" customHeight="1">
      <c r="A117" s="15" t="s">
        <v>403</v>
      </c>
      <c r="B117" s="173" t="s">
        <v>398</v>
      </c>
      <c r="C117" s="313"/>
      <c r="D117" s="313"/>
      <c r="E117" s="313"/>
    </row>
    <row r="118" spans="1:5" ht="12" customHeight="1">
      <c r="A118" s="15" t="s">
        <v>404</v>
      </c>
      <c r="B118" s="173" t="s">
        <v>409</v>
      </c>
      <c r="C118" s="313"/>
      <c r="D118" s="313"/>
      <c r="E118" s="313"/>
    </row>
    <row r="119" spans="1:5" ht="16.5" thickBot="1">
      <c r="A119" s="13" t="s">
        <v>405</v>
      </c>
      <c r="B119" s="173" t="s">
        <v>408</v>
      </c>
      <c r="C119" s="315"/>
      <c r="D119" s="315"/>
      <c r="E119" s="315"/>
    </row>
    <row r="120" spans="1:5" ht="12" customHeight="1" thickBot="1">
      <c r="A120" s="20" t="s">
        <v>21</v>
      </c>
      <c r="B120" s="153" t="s">
        <v>413</v>
      </c>
      <c r="C120" s="346">
        <f>+C121+C122</f>
        <v>772</v>
      </c>
      <c r="D120" s="346">
        <f>+D121+D122</f>
        <v>2187</v>
      </c>
      <c r="E120" s="346">
        <f>+E121+E122</f>
        <v>2135</v>
      </c>
    </row>
    <row r="121" spans="1:5" ht="12" customHeight="1">
      <c r="A121" s="15" t="s">
        <v>96</v>
      </c>
      <c r="B121" s="9" t="s">
        <v>63</v>
      </c>
      <c r="C121" s="349"/>
      <c r="D121" s="349"/>
      <c r="E121" s="349"/>
    </row>
    <row r="122" spans="1:5" ht="12" customHeight="1" thickBot="1">
      <c r="A122" s="16" t="s">
        <v>97</v>
      </c>
      <c r="B122" s="12" t="s">
        <v>64</v>
      </c>
      <c r="C122" s="350">
        <v>772</v>
      </c>
      <c r="D122" s="350">
        <v>2187</v>
      </c>
      <c r="E122" s="350">
        <v>2135</v>
      </c>
    </row>
    <row r="123" spans="1:5" ht="12" customHeight="1" thickBot="1">
      <c r="A123" s="20" t="s">
        <v>22</v>
      </c>
      <c r="B123" s="153" t="s">
        <v>414</v>
      </c>
      <c r="C123" s="346">
        <f>+C90+C106+C120</f>
        <v>24696</v>
      </c>
      <c r="D123" s="346">
        <f>+D90+D106+D120</f>
        <v>27752</v>
      </c>
      <c r="E123" s="346">
        <f>+E90+E106+E120</f>
        <v>29039</v>
      </c>
    </row>
    <row r="124" spans="1:5" ht="12" customHeight="1" thickBot="1">
      <c r="A124" s="20" t="s">
        <v>23</v>
      </c>
      <c r="B124" s="153" t="s">
        <v>415</v>
      </c>
      <c r="C124" s="346">
        <f>+C125+C126+C127</f>
        <v>0</v>
      </c>
      <c r="D124" s="346">
        <f>+D125+D126+D127</f>
        <v>0</v>
      </c>
      <c r="E124" s="346">
        <f>+E125+E126+E127</f>
        <v>0</v>
      </c>
    </row>
    <row r="125" spans="1:5" ht="12" customHeight="1">
      <c r="A125" s="15" t="s">
        <v>100</v>
      </c>
      <c r="B125" s="9" t="s">
        <v>416</v>
      </c>
      <c r="C125" s="313"/>
      <c r="D125" s="313"/>
      <c r="E125" s="313"/>
    </row>
    <row r="126" spans="1:5" ht="12" customHeight="1">
      <c r="A126" s="15" t="s">
        <v>101</v>
      </c>
      <c r="B126" s="9" t="s">
        <v>417</v>
      </c>
      <c r="C126" s="313"/>
      <c r="D126" s="313"/>
      <c r="E126" s="313"/>
    </row>
    <row r="127" spans="1:5" ht="12" customHeight="1" thickBot="1">
      <c r="A127" s="13" t="s">
        <v>102</v>
      </c>
      <c r="B127" s="7" t="s">
        <v>418</v>
      </c>
      <c r="C127" s="313"/>
      <c r="D127" s="313"/>
      <c r="E127" s="313"/>
    </row>
    <row r="128" spans="1:5" ht="12" customHeight="1" thickBot="1">
      <c r="A128" s="20" t="s">
        <v>24</v>
      </c>
      <c r="B128" s="153" t="s">
        <v>483</v>
      </c>
      <c r="C128" s="346">
        <f>+C129+C130+C131+C132</f>
        <v>0</v>
      </c>
      <c r="D128" s="346">
        <f>+D129+D130+D131+D132</f>
        <v>0</v>
      </c>
      <c r="E128" s="346">
        <f>+E129+E130+E131+E132</f>
        <v>0</v>
      </c>
    </row>
    <row r="129" spans="1:5" ht="12" customHeight="1">
      <c r="A129" s="15" t="s">
        <v>103</v>
      </c>
      <c r="B129" s="9" t="s">
        <v>419</v>
      </c>
      <c r="C129" s="313"/>
      <c r="D129" s="313"/>
      <c r="E129" s="313"/>
    </row>
    <row r="130" spans="1:5" ht="12" customHeight="1">
      <c r="A130" s="15" t="s">
        <v>104</v>
      </c>
      <c r="B130" s="9" t="s">
        <v>420</v>
      </c>
      <c r="C130" s="313"/>
      <c r="D130" s="313"/>
      <c r="E130" s="313"/>
    </row>
    <row r="131" spans="1:5" ht="12" customHeight="1">
      <c r="A131" s="15" t="s">
        <v>322</v>
      </c>
      <c r="B131" s="9" t="s">
        <v>421</v>
      </c>
      <c r="C131" s="313"/>
      <c r="D131" s="313"/>
      <c r="E131" s="313"/>
    </row>
    <row r="132" spans="1:5" ht="12" customHeight="1" thickBot="1">
      <c r="A132" s="13" t="s">
        <v>323</v>
      </c>
      <c r="B132" s="7" t="s">
        <v>422</v>
      </c>
      <c r="C132" s="313"/>
      <c r="D132" s="313"/>
      <c r="E132" s="313"/>
    </row>
    <row r="133" spans="1:5" ht="12" customHeight="1" thickBot="1">
      <c r="A133" s="20" t="s">
        <v>25</v>
      </c>
      <c r="B133" s="153" t="s">
        <v>423</v>
      </c>
      <c r="C133" s="352">
        <f>+C134+C135+C136+C137</f>
        <v>0</v>
      </c>
      <c r="D133" s="352">
        <f>+D134+D135+D136+D137</f>
        <v>0</v>
      </c>
      <c r="E133" s="352">
        <f>+E134+E135+E136+E137</f>
        <v>0</v>
      </c>
    </row>
    <row r="134" spans="1:5" ht="12" customHeight="1">
      <c r="A134" s="15" t="s">
        <v>105</v>
      </c>
      <c r="B134" s="9" t="s">
        <v>424</v>
      </c>
      <c r="C134" s="313"/>
      <c r="D134" s="313"/>
      <c r="E134" s="313"/>
    </row>
    <row r="135" spans="1:5" ht="12" customHeight="1">
      <c r="A135" s="15" t="s">
        <v>106</v>
      </c>
      <c r="B135" s="9" t="s">
        <v>434</v>
      </c>
      <c r="C135" s="313"/>
      <c r="D135" s="313"/>
      <c r="E135" s="313"/>
    </row>
    <row r="136" spans="1:5" ht="12" customHeight="1">
      <c r="A136" s="15" t="s">
        <v>335</v>
      </c>
      <c r="B136" s="9" t="s">
        <v>425</v>
      </c>
      <c r="C136" s="313"/>
      <c r="D136" s="313"/>
      <c r="E136" s="313"/>
    </row>
    <row r="137" spans="1:5" ht="12" customHeight="1" thickBot="1">
      <c r="A137" s="13" t="s">
        <v>336</v>
      </c>
      <c r="B137" s="7" t="s">
        <v>426</v>
      </c>
      <c r="C137" s="313"/>
      <c r="D137" s="313"/>
      <c r="E137" s="313"/>
    </row>
    <row r="138" spans="1:5" ht="12" customHeight="1" thickBot="1">
      <c r="A138" s="20" t="s">
        <v>26</v>
      </c>
      <c r="B138" s="153" t="s">
        <v>427</v>
      </c>
      <c r="C138" s="355">
        <f>+C139+C140+C141+C142</f>
        <v>0</v>
      </c>
      <c r="D138" s="355">
        <f>+D139+D140+D141+D142</f>
        <v>0</v>
      </c>
      <c r="E138" s="355">
        <f>+E139+E140+E141+E142</f>
        <v>0</v>
      </c>
    </row>
    <row r="139" spans="1:5" ht="12" customHeight="1">
      <c r="A139" s="15" t="s">
        <v>192</v>
      </c>
      <c r="B139" s="9" t="s">
        <v>428</v>
      </c>
      <c r="C139" s="313"/>
      <c r="D139" s="313"/>
      <c r="E139" s="313"/>
    </row>
    <row r="140" spans="1:5" ht="12" customHeight="1">
      <c r="A140" s="15" t="s">
        <v>193</v>
      </c>
      <c r="B140" s="9" t="s">
        <v>429</v>
      </c>
      <c r="C140" s="313"/>
      <c r="D140" s="313"/>
      <c r="E140" s="313"/>
    </row>
    <row r="141" spans="1:5" ht="12" customHeight="1">
      <c r="A141" s="15" t="s">
        <v>249</v>
      </c>
      <c r="B141" s="9" t="s">
        <v>430</v>
      </c>
      <c r="C141" s="313"/>
      <c r="D141" s="313"/>
      <c r="E141" s="313"/>
    </row>
    <row r="142" spans="1:5" ht="12" customHeight="1" thickBot="1">
      <c r="A142" s="15" t="s">
        <v>338</v>
      </c>
      <c r="B142" s="9" t="s">
        <v>431</v>
      </c>
      <c r="C142" s="313"/>
      <c r="D142" s="313"/>
      <c r="E142" s="313"/>
    </row>
    <row r="143" spans="1:9" ht="15" customHeight="1" thickBot="1">
      <c r="A143" s="20" t="s">
        <v>27</v>
      </c>
      <c r="B143" s="153" t="s">
        <v>432</v>
      </c>
      <c r="C143" s="488">
        <f>+C124+C128+C133+C138</f>
        <v>0</v>
      </c>
      <c r="D143" s="488">
        <f>+D124+D128+D133+D138</f>
        <v>0</v>
      </c>
      <c r="E143" s="488">
        <f>+E124+E128+E133+E138</f>
        <v>0</v>
      </c>
      <c r="F143" s="489"/>
      <c r="G143" s="490"/>
      <c r="H143" s="490"/>
      <c r="I143" s="490"/>
    </row>
    <row r="144" spans="1:5" s="475" customFormat="1" ht="12.75" customHeight="1" thickBot="1">
      <c r="A144" s="344" t="s">
        <v>28</v>
      </c>
      <c r="B144" s="438" t="s">
        <v>433</v>
      </c>
      <c r="C144" s="488">
        <f>+C123+C143</f>
        <v>24696</v>
      </c>
      <c r="D144" s="488">
        <f>+D123+D143</f>
        <v>27752</v>
      </c>
      <c r="E144" s="488">
        <f>+E123+E143</f>
        <v>29039</v>
      </c>
    </row>
    <row r="145" ht="7.5" customHeight="1"/>
    <row r="146" spans="1:5" ht="15.75">
      <c r="A146" s="590" t="s">
        <v>435</v>
      </c>
      <c r="B146" s="590"/>
      <c r="C146" s="590"/>
      <c r="D146" s="473"/>
      <c r="E146" s="473"/>
    </row>
    <row r="147" spans="1:5" ht="15" customHeight="1" thickBot="1">
      <c r="A147" s="588" t="s">
        <v>165</v>
      </c>
      <c r="B147" s="588"/>
      <c r="C147" s="356" t="s">
        <v>248</v>
      </c>
      <c r="D147" s="356" t="s">
        <v>248</v>
      </c>
      <c r="E147" s="356" t="s">
        <v>248</v>
      </c>
    </row>
    <row r="148" spans="1:5" ht="13.5" customHeight="1" thickBot="1">
      <c r="A148" s="20">
        <v>1</v>
      </c>
      <c r="B148" s="30" t="s">
        <v>436</v>
      </c>
      <c r="C148" s="346">
        <f>+C60-C123</f>
        <v>-8000</v>
      </c>
      <c r="D148" s="346">
        <f>+D60-D123</f>
        <v>-9623</v>
      </c>
      <c r="E148" s="346">
        <f>+E60-E123</f>
        <v>-9623</v>
      </c>
    </row>
    <row r="149" spans="1:5" ht="27.75" customHeight="1" thickBot="1">
      <c r="A149" s="20" t="s">
        <v>20</v>
      </c>
      <c r="B149" s="30" t="s">
        <v>437</v>
      </c>
      <c r="C149" s="346">
        <f>+C83-C143</f>
        <v>8000</v>
      </c>
      <c r="D149" s="346">
        <f>+D83-D143</f>
        <v>9623</v>
      </c>
      <c r="E149" s="346">
        <f>+E83-E143</f>
        <v>9623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Pula Község Önkormányzata
2014. ÉVI KÖLTSÉGVETÉS
KÖTELEZŐ FELADATAINAK MÉRLEGE &amp;R&amp;"Times New Roman CE,Félkövér dőlt"&amp;11 1.2. melléklet a 2/2014. (II.18.)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B1">
      <selection activeCell="B1" sqref="B1:D1"/>
    </sheetView>
  </sheetViews>
  <sheetFormatPr defaultColWidth="9.00390625" defaultRowHeight="12.75"/>
  <cols>
    <col min="1" max="1" width="5.875" style="104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5" t="s">
        <v>9</v>
      </c>
      <c r="C1" s="645"/>
      <c r="D1" s="645"/>
    </row>
    <row r="2" spans="1:4" s="92" customFormat="1" ht="16.5" thickBot="1">
      <c r="A2" s="91"/>
      <c r="B2" s="430"/>
      <c r="D2" s="49" t="s">
        <v>67</v>
      </c>
    </row>
    <row r="3" spans="1:4" s="94" customFormat="1" ht="48" customHeight="1" thickBot="1">
      <c r="A3" s="93" t="s">
        <v>17</v>
      </c>
      <c r="B3" s="234" t="s">
        <v>18</v>
      </c>
      <c r="C3" s="234" t="s">
        <v>78</v>
      </c>
      <c r="D3" s="235" t="s">
        <v>79</v>
      </c>
    </row>
    <row r="4" spans="1:4" s="94" customFormat="1" ht="13.5" customHeight="1" thickBot="1">
      <c r="A4" s="41">
        <v>1</v>
      </c>
      <c r="B4" s="237">
        <v>2</v>
      </c>
      <c r="C4" s="237">
        <v>3</v>
      </c>
      <c r="D4" s="238">
        <v>4</v>
      </c>
    </row>
    <row r="5" spans="1:4" ht="18" customHeight="1">
      <c r="A5" s="163" t="s">
        <v>19</v>
      </c>
      <c r="B5" s="239" t="s">
        <v>178</v>
      </c>
      <c r="C5" s="161"/>
      <c r="D5" s="95"/>
    </row>
    <row r="6" spans="1:4" ht="18" customHeight="1">
      <c r="A6" s="96" t="s">
        <v>20</v>
      </c>
      <c r="B6" s="240" t="s">
        <v>179</v>
      </c>
      <c r="C6" s="162"/>
      <c r="D6" s="98"/>
    </row>
    <row r="7" spans="1:4" ht="18" customHeight="1">
      <c r="A7" s="96" t="s">
        <v>21</v>
      </c>
      <c r="B7" s="240" t="s">
        <v>129</v>
      </c>
      <c r="C7" s="162"/>
      <c r="D7" s="98"/>
    </row>
    <row r="8" spans="1:4" ht="18" customHeight="1">
      <c r="A8" s="96" t="s">
        <v>22</v>
      </c>
      <c r="B8" s="240" t="s">
        <v>130</v>
      </c>
      <c r="C8" s="162"/>
      <c r="D8" s="98"/>
    </row>
    <row r="9" spans="1:4" ht="18" customHeight="1">
      <c r="A9" s="96" t="s">
        <v>23</v>
      </c>
      <c r="B9" s="240" t="s">
        <v>171</v>
      </c>
      <c r="C9" s="162">
        <v>1000</v>
      </c>
      <c r="D9" s="98">
        <v>444</v>
      </c>
    </row>
    <row r="10" spans="1:4" ht="18" customHeight="1">
      <c r="A10" s="96" t="s">
        <v>24</v>
      </c>
      <c r="B10" s="240" t="s">
        <v>172</v>
      </c>
      <c r="C10" s="162"/>
      <c r="D10" s="98"/>
    </row>
    <row r="11" spans="1:4" ht="18" customHeight="1">
      <c r="A11" s="96" t="s">
        <v>25</v>
      </c>
      <c r="B11" s="241" t="s">
        <v>173</v>
      </c>
      <c r="C11" s="162"/>
      <c r="D11" s="98"/>
    </row>
    <row r="12" spans="1:4" ht="18" customHeight="1">
      <c r="A12" s="96" t="s">
        <v>27</v>
      </c>
      <c r="B12" s="241" t="s">
        <v>174</v>
      </c>
      <c r="C12" s="162">
        <v>1000</v>
      </c>
      <c r="D12" s="98">
        <v>444</v>
      </c>
    </row>
    <row r="13" spans="1:4" ht="18" customHeight="1">
      <c r="A13" s="96" t="s">
        <v>28</v>
      </c>
      <c r="B13" s="241" t="s">
        <v>175</v>
      </c>
      <c r="C13" s="162"/>
      <c r="D13" s="98"/>
    </row>
    <row r="14" spans="1:4" ht="18" customHeight="1">
      <c r="A14" s="96" t="s">
        <v>29</v>
      </c>
      <c r="B14" s="241" t="s">
        <v>176</v>
      </c>
      <c r="C14" s="162"/>
      <c r="D14" s="98"/>
    </row>
    <row r="15" spans="1:4" ht="22.5" customHeight="1">
      <c r="A15" s="96" t="s">
        <v>30</v>
      </c>
      <c r="B15" s="241" t="s">
        <v>177</v>
      </c>
      <c r="C15" s="162"/>
      <c r="D15" s="98"/>
    </row>
    <row r="16" spans="1:4" ht="18" customHeight="1">
      <c r="A16" s="96" t="s">
        <v>31</v>
      </c>
      <c r="B16" s="240" t="s">
        <v>131</v>
      </c>
      <c r="C16" s="162"/>
      <c r="D16" s="98"/>
    </row>
    <row r="17" spans="1:4" ht="18" customHeight="1">
      <c r="A17" s="96" t="s">
        <v>32</v>
      </c>
      <c r="B17" s="240" t="s">
        <v>11</v>
      </c>
      <c r="C17" s="162"/>
      <c r="D17" s="98"/>
    </row>
    <row r="18" spans="1:4" ht="18" customHeight="1">
      <c r="A18" s="96" t="s">
        <v>33</v>
      </c>
      <c r="B18" s="240" t="s">
        <v>10</v>
      </c>
      <c r="C18" s="162"/>
      <c r="D18" s="98"/>
    </row>
    <row r="19" spans="1:4" ht="18" customHeight="1">
      <c r="A19" s="96" t="s">
        <v>34</v>
      </c>
      <c r="B19" s="240" t="s">
        <v>132</v>
      </c>
      <c r="C19" s="162"/>
      <c r="D19" s="98"/>
    </row>
    <row r="20" spans="1:4" ht="18" customHeight="1">
      <c r="A20" s="96" t="s">
        <v>35</v>
      </c>
      <c r="B20" s="240" t="s">
        <v>133</v>
      </c>
      <c r="C20" s="162"/>
      <c r="D20" s="98"/>
    </row>
    <row r="21" spans="1:4" ht="18" customHeight="1">
      <c r="A21" s="96" t="s">
        <v>36</v>
      </c>
      <c r="B21" s="152"/>
      <c r="C21" s="97"/>
      <c r="D21" s="98"/>
    </row>
    <row r="22" spans="1:4" ht="18" customHeight="1">
      <c r="A22" s="96" t="s">
        <v>37</v>
      </c>
      <c r="B22" s="99"/>
      <c r="C22" s="97"/>
      <c r="D22" s="98"/>
    </row>
    <row r="23" spans="1:4" ht="18" customHeight="1">
      <c r="A23" s="96" t="s">
        <v>38</v>
      </c>
      <c r="B23" s="99"/>
      <c r="C23" s="97"/>
      <c r="D23" s="98"/>
    </row>
    <row r="24" spans="1:4" ht="18" customHeight="1">
      <c r="A24" s="96" t="s">
        <v>39</v>
      </c>
      <c r="B24" s="99"/>
      <c r="C24" s="97"/>
      <c r="D24" s="98"/>
    </row>
    <row r="25" spans="1:4" ht="18" customHeight="1">
      <c r="A25" s="96" t="s">
        <v>40</v>
      </c>
      <c r="B25" s="99"/>
      <c r="C25" s="97"/>
      <c r="D25" s="98"/>
    </row>
    <row r="26" spans="1:4" ht="18" customHeight="1">
      <c r="A26" s="96" t="s">
        <v>41</v>
      </c>
      <c r="B26" s="99"/>
      <c r="C26" s="97"/>
      <c r="D26" s="98"/>
    </row>
    <row r="27" spans="1:4" ht="18" customHeight="1">
      <c r="A27" s="96" t="s">
        <v>42</v>
      </c>
      <c r="B27" s="99"/>
      <c r="C27" s="97"/>
      <c r="D27" s="98"/>
    </row>
    <row r="28" spans="1:4" ht="18" customHeight="1">
      <c r="A28" s="96" t="s">
        <v>43</v>
      </c>
      <c r="B28" s="99"/>
      <c r="C28" s="97"/>
      <c r="D28" s="98"/>
    </row>
    <row r="29" spans="1:4" ht="18" customHeight="1" thickBot="1">
      <c r="A29" s="164" t="s">
        <v>44</v>
      </c>
      <c r="B29" s="100"/>
      <c r="C29" s="101"/>
      <c r="D29" s="102"/>
    </row>
    <row r="30" spans="1:4" ht="18" customHeight="1" thickBot="1">
      <c r="A30" s="42" t="s">
        <v>45</v>
      </c>
      <c r="B30" s="245" t="s">
        <v>54</v>
      </c>
      <c r="C30" s="246">
        <f>+C5+C6+C7+C8+C9+C16+C17+C18+C19+C20+C21+C22+C23+C24+C25+C26+C27+C28+C29</f>
        <v>1000</v>
      </c>
      <c r="D30" s="247">
        <f>+D5+D6+D7+D8+D9+D16+D17+D18+D19+D20+D21+D22+D23+D24+D25+D26+D27+D28+D29</f>
        <v>444</v>
      </c>
    </row>
    <row r="31" spans="1:4" ht="8.25" customHeight="1">
      <c r="A31" s="103"/>
      <c r="B31" s="644"/>
      <c r="C31" s="644"/>
      <c r="D31" s="644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&amp;CPula Község Önkormányzata&amp;R&amp;"Times New Roman CE,Dőlt"&amp;11 &amp;"Times New Roman CE,Félkövér dőlt"3.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4">
      <selection activeCell="I18" sqref="I18"/>
    </sheetView>
  </sheetViews>
  <sheetFormatPr defaultColWidth="9.00390625" defaultRowHeight="12.75"/>
  <cols>
    <col min="1" max="1" width="4.875" style="122" customWidth="1"/>
    <col min="2" max="2" width="31.125" style="140" customWidth="1"/>
    <col min="3" max="4" width="9.00390625" style="140" customWidth="1"/>
    <col min="5" max="5" width="9.50390625" style="140" customWidth="1"/>
    <col min="6" max="6" width="8.875" style="140" customWidth="1"/>
    <col min="7" max="7" width="8.625" style="140" customWidth="1"/>
    <col min="8" max="8" width="8.875" style="140" customWidth="1"/>
    <col min="9" max="9" width="8.125" style="140" customWidth="1"/>
    <col min="10" max="14" width="9.50390625" style="140" customWidth="1"/>
    <col min="15" max="15" width="12.625" style="122" customWidth="1"/>
    <col min="16" max="16384" width="9.375" style="140" customWidth="1"/>
  </cols>
  <sheetData>
    <row r="1" spans="1:15" ht="31.5" customHeight="1">
      <c r="A1" s="649" t="s">
        <v>493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</row>
    <row r="2" ht="16.5" thickBot="1">
      <c r="O2" s="4" t="s">
        <v>56</v>
      </c>
    </row>
    <row r="3" spans="1:15" s="122" customFormat="1" ht="25.5" customHeight="1" thickBot="1">
      <c r="A3" s="119" t="s">
        <v>17</v>
      </c>
      <c r="B3" s="120" t="s">
        <v>68</v>
      </c>
      <c r="C3" s="120" t="s">
        <v>80</v>
      </c>
      <c r="D3" s="120" t="s">
        <v>81</v>
      </c>
      <c r="E3" s="120" t="s">
        <v>82</v>
      </c>
      <c r="F3" s="120" t="s">
        <v>83</v>
      </c>
      <c r="G3" s="120" t="s">
        <v>84</v>
      </c>
      <c r="H3" s="120" t="s">
        <v>85</v>
      </c>
      <c r="I3" s="120" t="s">
        <v>86</v>
      </c>
      <c r="J3" s="120" t="s">
        <v>87</v>
      </c>
      <c r="K3" s="120" t="s">
        <v>88</v>
      </c>
      <c r="L3" s="120" t="s">
        <v>89</v>
      </c>
      <c r="M3" s="120" t="s">
        <v>90</v>
      </c>
      <c r="N3" s="120" t="s">
        <v>91</v>
      </c>
      <c r="O3" s="121" t="s">
        <v>54</v>
      </c>
    </row>
    <row r="4" spans="1:15" s="124" customFormat="1" ht="15" customHeight="1" thickBot="1">
      <c r="A4" s="123" t="s">
        <v>19</v>
      </c>
      <c r="B4" s="646" t="s">
        <v>59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8"/>
    </row>
    <row r="5" spans="1:15" s="124" customFormat="1" ht="22.5">
      <c r="A5" s="125" t="s">
        <v>20</v>
      </c>
      <c r="B5" s="558" t="s">
        <v>438</v>
      </c>
      <c r="C5" s="126">
        <v>1034</v>
      </c>
      <c r="D5" s="126">
        <v>1026</v>
      </c>
      <c r="E5" s="126">
        <v>1026</v>
      </c>
      <c r="F5" s="126">
        <v>1026</v>
      </c>
      <c r="G5" s="126">
        <v>1049</v>
      </c>
      <c r="H5" s="126">
        <v>1040</v>
      </c>
      <c r="I5" s="126">
        <v>1040</v>
      </c>
      <c r="J5" s="126">
        <v>1040</v>
      </c>
      <c r="K5" s="126">
        <v>1040</v>
      </c>
      <c r="L5" s="126">
        <v>1040</v>
      </c>
      <c r="M5" s="126">
        <v>1040</v>
      </c>
      <c r="N5" s="126">
        <v>1040</v>
      </c>
      <c r="O5" s="127">
        <f>SUM(C5:N5)</f>
        <v>12441</v>
      </c>
    </row>
    <row r="6" spans="1:15" s="131" customFormat="1" ht="22.5">
      <c r="A6" s="128" t="s">
        <v>21</v>
      </c>
      <c r="B6" s="336" t="s">
        <v>533</v>
      </c>
      <c r="C6" s="129">
        <v>333</v>
      </c>
      <c r="D6" s="129">
        <v>333</v>
      </c>
      <c r="E6" s="129">
        <v>651</v>
      </c>
      <c r="F6" s="129">
        <v>651</v>
      </c>
      <c r="G6" s="129">
        <v>315</v>
      </c>
      <c r="H6" s="129">
        <v>77</v>
      </c>
      <c r="I6" s="129">
        <v>194</v>
      </c>
      <c r="J6" s="129">
        <v>194</v>
      </c>
      <c r="K6" s="129">
        <v>117</v>
      </c>
      <c r="L6" s="129"/>
      <c r="M6" s="129"/>
      <c r="N6" s="129"/>
      <c r="O6" s="130">
        <f aca="true" t="shared" si="0" ref="O6:O25">SUM(C6:N6)</f>
        <v>2865</v>
      </c>
    </row>
    <row r="7" spans="1:15" s="131" customFormat="1" ht="22.5">
      <c r="A7" s="128" t="s">
        <v>22</v>
      </c>
      <c r="B7" s="335" t="s">
        <v>534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>
        <f t="shared" si="0"/>
        <v>0</v>
      </c>
    </row>
    <row r="8" spans="1:15" s="131" customFormat="1" ht="13.5" customHeight="1">
      <c r="A8" s="128" t="s">
        <v>23</v>
      </c>
      <c r="B8" s="334" t="s">
        <v>185</v>
      </c>
      <c r="C8" s="129"/>
      <c r="D8" s="129"/>
      <c r="E8" s="129">
        <v>565</v>
      </c>
      <c r="F8" s="129">
        <v>318</v>
      </c>
      <c r="G8" s="129">
        <v>488</v>
      </c>
      <c r="H8" s="129"/>
      <c r="I8" s="129"/>
      <c r="J8" s="129"/>
      <c r="K8" s="129">
        <v>565</v>
      </c>
      <c r="L8" s="129">
        <v>100</v>
      </c>
      <c r="M8" s="129">
        <v>100</v>
      </c>
      <c r="N8" s="129">
        <v>218</v>
      </c>
      <c r="O8" s="130">
        <f t="shared" si="0"/>
        <v>2354</v>
      </c>
    </row>
    <row r="9" spans="1:15" s="131" customFormat="1" ht="13.5" customHeight="1">
      <c r="A9" s="128" t="s">
        <v>24</v>
      </c>
      <c r="B9" s="334" t="s">
        <v>535</v>
      </c>
      <c r="C9" s="129">
        <v>50</v>
      </c>
      <c r="D9" s="129">
        <v>60</v>
      </c>
      <c r="E9" s="129">
        <v>60</v>
      </c>
      <c r="F9" s="129">
        <v>100</v>
      </c>
      <c r="G9" s="129">
        <v>80</v>
      </c>
      <c r="H9" s="129">
        <v>130</v>
      </c>
      <c r="I9" s="129">
        <v>50</v>
      </c>
      <c r="J9" s="129">
        <v>50</v>
      </c>
      <c r="K9" s="129">
        <v>110</v>
      </c>
      <c r="L9" s="129">
        <v>90</v>
      </c>
      <c r="M9" s="129">
        <v>40</v>
      </c>
      <c r="N9" s="129">
        <v>40</v>
      </c>
      <c r="O9" s="130">
        <f t="shared" si="0"/>
        <v>860</v>
      </c>
    </row>
    <row r="10" spans="1:15" s="131" customFormat="1" ht="13.5" customHeight="1">
      <c r="A10" s="128" t="s">
        <v>25</v>
      </c>
      <c r="B10" s="334" t="s">
        <v>12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>
        <f t="shared" si="0"/>
        <v>0</v>
      </c>
    </row>
    <row r="11" spans="1:15" s="131" customFormat="1" ht="13.5" customHeight="1">
      <c r="A11" s="128" t="s">
        <v>26</v>
      </c>
      <c r="B11" s="334" t="s">
        <v>440</v>
      </c>
      <c r="C11" s="129"/>
      <c r="D11" s="129"/>
      <c r="E11" s="129"/>
      <c r="F11" s="129"/>
      <c r="G11" s="129">
        <v>152</v>
      </c>
      <c r="H11" s="129"/>
      <c r="I11" s="129"/>
      <c r="J11" s="129"/>
      <c r="K11" s="129"/>
      <c r="L11" s="129"/>
      <c r="M11" s="129"/>
      <c r="N11" s="129"/>
      <c r="O11" s="130">
        <f t="shared" si="0"/>
        <v>152</v>
      </c>
    </row>
    <row r="12" spans="1:15" s="131" customFormat="1" ht="22.5">
      <c r="A12" s="128" t="s">
        <v>27</v>
      </c>
      <c r="B12" s="336" t="s">
        <v>509</v>
      </c>
      <c r="C12" s="129"/>
      <c r="D12" s="129"/>
      <c r="E12" s="129"/>
      <c r="F12" s="129"/>
      <c r="G12" s="129"/>
      <c r="H12" s="129"/>
      <c r="I12" s="129">
        <v>744</v>
      </c>
      <c r="J12" s="129"/>
      <c r="K12" s="129"/>
      <c r="L12" s="129"/>
      <c r="M12" s="129"/>
      <c r="N12" s="129"/>
      <c r="O12" s="130">
        <f t="shared" si="0"/>
        <v>744</v>
      </c>
    </row>
    <row r="13" spans="1:15" s="131" customFormat="1" ht="13.5" customHeight="1" thickBot="1">
      <c r="A13" s="128" t="s">
        <v>28</v>
      </c>
      <c r="B13" s="334" t="s">
        <v>556</v>
      </c>
      <c r="C13" s="129"/>
      <c r="D13" s="129"/>
      <c r="E13" s="129"/>
      <c r="F13" s="129"/>
      <c r="G13" s="129">
        <v>300</v>
      </c>
      <c r="H13" s="129">
        <v>300</v>
      </c>
      <c r="I13" s="129"/>
      <c r="J13" s="129">
        <v>540</v>
      </c>
      <c r="K13" s="129">
        <v>6383</v>
      </c>
      <c r="L13" s="129">
        <v>1740</v>
      </c>
      <c r="M13" s="129">
        <v>200</v>
      </c>
      <c r="N13" s="129">
        <v>160</v>
      </c>
      <c r="O13" s="130">
        <f t="shared" si="0"/>
        <v>9623</v>
      </c>
    </row>
    <row r="14" spans="1:15" s="124" customFormat="1" ht="15.75" customHeight="1" thickBot="1">
      <c r="A14" s="123" t="s">
        <v>29</v>
      </c>
      <c r="B14" s="43" t="s">
        <v>118</v>
      </c>
      <c r="C14" s="134">
        <f aca="true" t="shared" si="1" ref="C14:N14">SUM(C5:C13)</f>
        <v>1417</v>
      </c>
      <c r="D14" s="134">
        <f t="shared" si="1"/>
        <v>1419</v>
      </c>
      <c r="E14" s="134">
        <f t="shared" si="1"/>
        <v>2302</v>
      </c>
      <c r="F14" s="134">
        <f t="shared" si="1"/>
        <v>2095</v>
      </c>
      <c r="G14" s="134">
        <f t="shared" si="1"/>
        <v>2384</v>
      </c>
      <c r="H14" s="134">
        <f t="shared" si="1"/>
        <v>1547</v>
      </c>
      <c r="I14" s="134">
        <f t="shared" si="1"/>
        <v>2028</v>
      </c>
      <c r="J14" s="134">
        <f t="shared" si="1"/>
        <v>1824</v>
      </c>
      <c r="K14" s="134">
        <f t="shared" si="1"/>
        <v>8215</v>
      </c>
      <c r="L14" s="134">
        <f t="shared" si="1"/>
        <v>2970</v>
      </c>
      <c r="M14" s="134">
        <f t="shared" si="1"/>
        <v>1380</v>
      </c>
      <c r="N14" s="134">
        <f t="shared" si="1"/>
        <v>1458</v>
      </c>
      <c r="O14" s="135">
        <f>SUM(C14:N14)</f>
        <v>29039</v>
      </c>
    </row>
    <row r="15" spans="1:15" s="124" customFormat="1" ht="15" customHeight="1" thickBot="1">
      <c r="A15" s="123" t="s">
        <v>30</v>
      </c>
      <c r="B15" s="646" t="s">
        <v>61</v>
      </c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48"/>
    </row>
    <row r="16" spans="1:15" s="131" customFormat="1" ht="13.5" customHeight="1">
      <c r="A16" s="136" t="s">
        <v>31</v>
      </c>
      <c r="B16" s="337" t="s">
        <v>69</v>
      </c>
      <c r="C16" s="132">
        <v>375</v>
      </c>
      <c r="D16" s="132">
        <v>375</v>
      </c>
      <c r="E16" s="132">
        <v>684</v>
      </c>
      <c r="F16" s="132">
        <v>684</v>
      </c>
      <c r="G16" s="132">
        <v>465</v>
      </c>
      <c r="H16" s="132">
        <v>465</v>
      </c>
      <c r="I16" s="132">
        <v>587</v>
      </c>
      <c r="J16" s="132">
        <v>590</v>
      </c>
      <c r="K16" s="132">
        <v>590</v>
      </c>
      <c r="L16" s="132">
        <v>465</v>
      </c>
      <c r="M16" s="132">
        <v>465</v>
      </c>
      <c r="N16" s="132">
        <v>465</v>
      </c>
      <c r="O16" s="133">
        <f t="shared" si="0"/>
        <v>6210</v>
      </c>
    </row>
    <row r="17" spans="1:15" s="131" customFormat="1" ht="27" customHeight="1">
      <c r="A17" s="128" t="s">
        <v>32</v>
      </c>
      <c r="B17" s="336" t="s">
        <v>194</v>
      </c>
      <c r="C17" s="129">
        <v>89</v>
      </c>
      <c r="D17" s="129">
        <v>89</v>
      </c>
      <c r="E17" s="129">
        <v>169</v>
      </c>
      <c r="F17" s="129">
        <v>169</v>
      </c>
      <c r="G17" s="129">
        <v>92</v>
      </c>
      <c r="H17" s="129">
        <v>92</v>
      </c>
      <c r="I17" s="129">
        <v>119</v>
      </c>
      <c r="J17" s="129">
        <v>125</v>
      </c>
      <c r="K17" s="129">
        <v>125</v>
      </c>
      <c r="L17" s="129">
        <v>92</v>
      </c>
      <c r="M17" s="129">
        <v>92</v>
      </c>
      <c r="N17" s="129">
        <v>92</v>
      </c>
      <c r="O17" s="130">
        <f t="shared" si="0"/>
        <v>1345</v>
      </c>
    </row>
    <row r="18" spans="1:15" s="131" customFormat="1" ht="13.5" customHeight="1">
      <c r="A18" s="128" t="s">
        <v>33</v>
      </c>
      <c r="B18" s="334" t="s">
        <v>150</v>
      </c>
      <c r="C18" s="129">
        <v>578</v>
      </c>
      <c r="D18" s="129">
        <v>578</v>
      </c>
      <c r="E18" s="129">
        <v>576</v>
      </c>
      <c r="F18" s="129">
        <v>580</v>
      </c>
      <c r="G18" s="129">
        <v>1012</v>
      </c>
      <c r="H18" s="129">
        <v>578</v>
      </c>
      <c r="I18" s="129">
        <v>778</v>
      </c>
      <c r="J18" s="129">
        <v>584</v>
      </c>
      <c r="K18" s="129">
        <v>1588</v>
      </c>
      <c r="L18" s="129">
        <v>430</v>
      </c>
      <c r="M18" s="129">
        <v>378</v>
      </c>
      <c r="N18" s="129">
        <v>578</v>
      </c>
      <c r="O18" s="130">
        <f t="shared" si="0"/>
        <v>8238</v>
      </c>
    </row>
    <row r="19" spans="1:15" s="131" customFormat="1" ht="13.5" customHeight="1">
      <c r="A19" s="128" t="s">
        <v>34</v>
      </c>
      <c r="B19" s="334" t="s">
        <v>195</v>
      </c>
      <c r="C19" s="129">
        <v>216</v>
      </c>
      <c r="D19" s="129">
        <v>216</v>
      </c>
      <c r="E19" s="129">
        <v>216</v>
      </c>
      <c r="F19" s="129">
        <v>216</v>
      </c>
      <c r="G19" s="129">
        <v>216</v>
      </c>
      <c r="H19" s="129">
        <v>216</v>
      </c>
      <c r="I19" s="129">
        <v>216</v>
      </c>
      <c r="J19" s="129">
        <v>216</v>
      </c>
      <c r="K19" s="129">
        <v>223</v>
      </c>
      <c r="L19" s="129">
        <v>216</v>
      </c>
      <c r="M19" s="129">
        <v>216</v>
      </c>
      <c r="N19" s="129">
        <v>216</v>
      </c>
      <c r="O19" s="130">
        <f t="shared" si="0"/>
        <v>2599</v>
      </c>
    </row>
    <row r="20" spans="1:15" s="131" customFormat="1" ht="13.5" customHeight="1">
      <c r="A20" s="128" t="s">
        <v>35</v>
      </c>
      <c r="B20" s="334" t="s">
        <v>13</v>
      </c>
      <c r="C20" s="129">
        <v>106</v>
      </c>
      <c r="D20" s="129">
        <v>136</v>
      </c>
      <c r="E20" s="129">
        <v>136</v>
      </c>
      <c r="F20" s="129">
        <v>136</v>
      </c>
      <c r="G20" s="129">
        <v>170</v>
      </c>
      <c r="H20" s="129">
        <v>136</v>
      </c>
      <c r="I20" s="129">
        <v>136</v>
      </c>
      <c r="J20" s="129">
        <v>136</v>
      </c>
      <c r="K20" s="129">
        <v>136</v>
      </c>
      <c r="L20" s="129">
        <v>136</v>
      </c>
      <c r="M20" s="129">
        <v>136</v>
      </c>
      <c r="N20" s="129">
        <v>134</v>
      </c>
      <c r="O20" s="130">
        <f t="shared" si="0"/>
        <v>1634</v>
      </c>
    </row>
    <row r="21" spans="1:15" s="131" customFormat="1" ht="13.5" customHeight="1">
      <c r="A21" s="128" t="s">
        <v>36</v>
      </c>
      <c r="B21" s="334" t="s">
        <v>247</v>
      </c>
      <c r="C21" s="129"/>
      <c r="D21" s="129"/>
      <c r="E21" s="129">
        <v>250</v>
      </c>
      <c r="F21" s="129"/>
      <c r="G21" s="129"/>
      <c r="H21" s="129">
        <v>0</v>
      </c>
      <c r="I21" s="129"/>
      <c r="J21" s="129">
        <v>100</v>
      </c>
      <c r="K21" s="129">
        <v>300</v>
      </c>
      <c r="L21" s="129">
        <v>256</v>
      </c>
      <c r="M21" s="129"/>
      <c r="N21" s="129"/>
      <c r="O21" s="130">
        <f t="shared" si="0"/>
        <v>906</v>
      </c>
    </row>
    <row r="22" spans="1:15" s="131" customFormat="1" ht="15.75">
      <c r="A22" s="128" t="s">
        <v>37</v>
      </c>
      <c r="B22" s="336" t="s">
        <v>198</v>
      </c>
      <c r="C22" s="129"/>
      <c r="D22" s="129"/>
      <c r="E22" s="129"/>
      <c r="F22" s="129"/>
      <c r="G22" s="129"/>
      <c r="H22" s="129"/>
      <c r="I22" s="129"/>
      <c r="J22" s="129"/>
      <c r="K22" s="129">
        <v>4700</v>
      </c>
      <c r="L22" s="129">
        <v>1272</v>
      </c>
      <c r="M22" s="129"/>
      <c r="N22" s="129"/>
      <c r="O22" s="130">
        <f t="shared" si="0"/>
        <v>5972</v>
      </c>
    </row>
    <row r="23" spans="1:15" s="131" customFormat="1" ht="13.5" customHeight="1">
      <c r="A23" s="128" t="s">
        <v>38</v>
      </c>
      <c r="B23" s="334" t="s">
        <v>250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>
        <f t="shared" si="0"/>
        <v>0</v>
      </c>
    </row>
    <row r="24" spans="1:15" s="131" customFormat="1" ht="13.5" customHeight="1" thickBot="1">
      <c r="A24" s="128" t="s">
        <v>39</v>
      </c>
      <c r="B24" s="334" t="s">
        <v>557</v>
      </c>
      <c r="C24" s="129"/>
      <c r="D24" s="129"/>
      <c r="E24" s="129">
        <v>208</v>
      </c>
      <c r="F24" s="129">
        <v>300</v>
      </c>
      <c r="G24" s="129">
        <v>370</v>
      </c>
      <c r="H24" s="129"/>
      <c r="I24" s="129">
        <v>272</v>
      </c>
      <c r="J24" s="129">
        <v>155</v>
      </c>
      <c r="K24" s="129">
        <v>500</v>
      </c>
      <c r="L24" s="129">
        <v>100</v>
      </c>
      <c r="M24" s="129">
        <v>150</v>
      </c>
      <c r="N24" s="129">
        <v>80</v>
      </c>
      <c r="O24" s="130">
        <f t="shared" si="0"/>
        <v>2135</v>
      </c>
    </row>
    <row r="25" spans="1:15" s="124" customFormat="1" ht="15.75" customHeight="1" thickBot="1">
      <c r="A25" s="137" t="s">
        <v>40</v>
      </c>
      <c r="B25" s="43" t="s">
        <v>119</v>
      </c>
      <c r="C25" s="134">
        <f aca="true" t="shared" si="2" ref="C25:N25">SUM(C16:C24)</f>
        <v>1364</v>
      </c>
      <c r="D25" s="134">
        <f t="shared" si="2"/>
        <v>1394</v>
      </c>
      <c r="E25" s="134">
        <f t="shared" si="2"/>
        <v>2239</v>
      </c>
      <c r="F25" s="134">
        <f t="shared" si="2"/>
        <v>2085</v>
      </c>
      <c r="G25" s="134">
        <f t="shared" si="2"/>
        <v>2325</v>
      </c>
      <c r="H25" s="134">
        <f t="shared" si="2"/>
        <v>1487</v>
      </c>
      <c r="I25" s="134">
        <f t="shared" si="2"/>
        <v>2108</v>
      </c>
      <c r="J25" s="134">
        <f t="shared" si="2"/>
        <v>1906</v>
      </c>
      <c r="K25" s="134">
        <f t="shared" si="2"/>
        <v>8162</v>
      </c>
      <c r="L25" s="134">
        <f t="shared" si="2"/>
        <v>2967</v>
      </c>
      <c r="M25" s="134">
        <f t="shared" si="2"/>
        <v>1437</v>
      </c>
      <c r="N25" s="134">
        <f t="shared" si="2"/>
        <v>1565</v>
      </c>
      <c r="O25" s="135">
        <f t="shared" si="0"/>
        <v>29039</v>
      </c>
    </row>
    <row r="26" spans="1:15" ht="16.5" thickBot="1">
      <c r="A26" s="137" t="s">
        <v>41</v>
      </c>
      <c r="B26" s="338" t="s">
        <v>120</v>
      </c>
      <c r="C26" s="138">
        <f aca="true" t="shared" si="3" ref="C26:O26">C14-C25</f>
        <v>53</v>
      </c>
      <c r="D26" s="138">
        <f t="shared" si="3"/>
        <v>25</v>
      </c>
      <c r="E26" s="138">
        <f t="shared" si="3"/>
        <v>63</v>
      </c>
      <c r="F26" s="138">
        <f t="shared" si="3"/>
        <v>10</v>
      </c>
      <c r="G26" s="138">
        <f t="shared" si="3"/>
        <v>59</v>
      </c>
      <c r="H26" s="138">
        <f t="shared" si="3"/>
        <v>60</v>
      </c>
      <c r="I26" s="138">
        <f t="shared" si="3"/>
        <v>-80</v>
      </c>
      <c r="J26" s="138">
        <f t="shared" si="3"/>
        <v>-82</v>
      </c>
      <c r="K26" s="138">
        <f t="shared" si="3"/>
        <v>53</v>
      </c>
      <c r="L26" s="138">
        <f t="shared" si="3"/>
        <v>3</v>
      </c>
      <c r="M26" s="138">
        <f t="shared" si="3"/>
        <v>-57</v>
      </c>
      <c r="N26" s="138">
        <f t="shared" si="3"/>
        <v>-107</v>
      </c>
      <c r="O26" s="139">
        <f t="shared" si="3"/>
        <v>0</v>
      </c>
    </row>
    <row r="27" ht="15.75">
      <c r="A27" s="141"/>
    </row>
    <row r="28" spans="2:15" ht="15.75">
      <c r="B28" s="142"/>
      <c r="C28" s="143"/>
      <c r="D28" s="143"/>
      <c r="O28" s="140"/>
    </row>
    <row r="29" ht="15.75"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&amp;CPula Község Önkormányzata&amp;R&amp;"Times New Roman CE,Félkövér dőlt"&amp;11 4.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view="pageLayout" workbookViewId="0" topLeftCell="A1">
      <selection activeCell="A1" sqref="A1:B1"/>
    </sheetView>
  </sheetViews>
  <sheetFormatPr defaultColWidth="9.00390625" defaultRowHeight="12.75"/>
  <cols>
    <col min="1" max="1" width="88.625" style="52" customWidth="1"/>
    <col min="2" max="2" width="27.875" style="52" customWidth="1"/>
    <col min="3" max="16384" width="9.375" style="52" customWidth="1"/>
  </cols>
  <sheetData>
    <row r="1" spans="1:2" ht="47.25" customHeight="1">
      <c r="A1" s="651" t="s">
        <v>520</v>
      </c>
      <c r="B1" s="651"/>
    </row>
    <row r="2" spans="1:2" ht="22.5" customHeight="1" thickBot="1">
      <c r="A2" s="433"/>
      <c r="B2" s="434" t="s">
        <v>14</v>
      </c>
    </row>
    <row r="3" spans="1:2" s="53" customFormat="1" ht="24" customHeight="1" thickBot="1">
      <c r="A3" s="340" t="s">
        <v>53</v>
      </c>
      <c r="B3" s="432" t="s">
        <v>494</v>
      </c>
    </row>
    <row r="4" spans="1:2" s="54" customFormat="1" ht="13.5" thickBot="1">
      <c r="A4" s="226">
        <v>1</v>
      </c>
      <c r="B4" s="227">
        <v>2</v>
      </c>
    </row>
    <row r="5" spans="1:2" ht="12.75">
      <c r="A5" s="144" t="s">
        <v>579</v>
      </c>
      <c r="B5" s="465">
        <v>0</v>
      </c>
    </row>
    <row r="6" spans="1:2" ht="12.75" customHeight="1">
      <c r="A6" s="145" t="s">
        <v>574</v>
      </c>
      <c r="B6" s="465">
        <v>764890</v>
      </c>
    </row>
    <row r="7" spans="1:2" ht="12.75">
      <c r="A7" s="145" t="s">
        <v>575</v>
      </c>
      <c r="B7" s="465">
        <v>849600</v>
      </c>
    </row>
    <row r="8" spans="1:2" ht="12.75">
      <c r="A8" s="145" t="s">
        <v>576</v>
      </c>
      <c r="B8" s="465">
        <v>784944</v>
      </c>
    </row>
    <row r="9" spans="1:2" ht="12.75">
      <c r="A9" s="145" t="s">
        <v>577</v>
      </c>
      <c r="B9" s="465">
        <v>707332</v>
      </c>
    </row>
    <row r="10" spans="1:2" ht="12.75">
      <c r="A10" s="145" t="s">
        <v>586</v>
      </c>
      <c r="B10" s="465">
        <v>4000000</v>
      </c>
    </row>
    <row r="11" spans="1:2" ht="12.75">
      <c r="A11" s="145" t="s">
        <v>580</v>
      </c>
      <c r="B11" s="465">
        <v>627940</v>
      </c>
    </row>
    <row r="12" spans="1:2" ht="12.75">
      <c r="A12" s="145" t="s">
        <v>581</v>
      </c>
      <c r="B12" s="465">
        <v>2500000</v>
      </c>
    </row>
    <row r="13" spans="1:2" ht="12.75">
      <c r="A13" s="145" t="s">
        <v>582</v>
      </c>
      <c r="B13" s="465">
        <v>600000</v>
      </c>
    </row>
    <row r="14" spans="1:2" ht="12.75">
      <c r="A14" s="145" t="s">
        <v>578</v>
      </c>
      <c r="B14" s="465">
        <v>238260</v>
      </c>
    </row>
    <row r="15" spans="1:2" ht="12.75">
      <c r="A15" s="145" t="s">
        <v>587</v>
      </c>
      <c r="B15" s="465">
        <v>10282</v>
      </c>
    </row>
    <row r="16" spans="1:2" ht="12.75">
      <c r="A16" s="145"/>
      <c r="B16" s="465"/>
    </row>
    <row r="17" spans="1:2" ht="12.75">
      <c r="A17" s="145"/>
      <c r="B17" s="465"/>
    </row>
    <row r="18" spans="1:2" ht="12.75">
      <c r="A18" s="145"/>
      <c r="B18" s="465"/>
    </row>
    <row r="19" spans="1:2" ht="12.75">
      <c r="A19" s="145"/>
      <c r="B19" s="465"/>
    </row>
    <row r="20" spans="1:2" ht="12.75">
      <c r="A20" s="145"/>
      <c r="B20" s="465"/>
    </row>
    <row r="21" spans="1:2" ht="12.75">
      <c r="A21" s="145"/>
      <c r="B21" s="465"/>
    </row>
    <row r="22" spans="1:2" ht="12.75">
      <c r="A22" s="145"/>
      <c r="B22" s="465"/>
    </row>
    <row r="23" spans="1:2" ht="12.75">
      <c r="A23" s="145"/>
      <c r="B23" s="465"/>
    </row>
    <row r="24" spans="1:2" ht="13.5" thickBot="1">
      <c r="A24" s="146"/>
      <c r="B24" s="465"/>
    </row>
    <row r="25" spans="1:2" s="56" customFormat="1" ht="19.5" customHeight="1" thickBot="1">
      <c r="A25" s="40" t="s">
        <v>54</v>
      </c>
      <c r="B25" s="55">
        <f>SUM(B5:B24)</f>
        <v>11083248</v>
      </c>
    </row>
  </sheetData>
  <sheetProtection sheet="1"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&amp;CPula Község Önkormányzata&amp;R&amp;"Times New Roman CE,Félkövér dőlt"&amp;11 5.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Layout" workbookViewId="0" topLeftCell="A1">
      <selection activeCell="D5" sqref="D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5" t="s">
        <v>495</v>
      </c>
      <c r="B1" s="655"/>
      <c r="C1" s="655"/>
      <c r="D1" s="655"/>
    </row>
    <row r="2" spans="1:4" ht="17.25" customHeight="1">
      <c r="A2" s="431"/>
      <c r="B2" s="431"/>
      <c r="C2" s="431"/>
      <c r="D2" s="431"/>
    </row>
    <row r="3" spans="1:4" ht="13.5" thickBot="1">
      <c r="A3" s="248"/>
      <c r="B3" s="248"/>
      <c r="C3" s="652" t="s">
        <v>56</v>
      </c>
      <c r="D3" s="652"/>
    </row>
    <row r="4" spans="1:4" ht="42.75" customHeight="1" thickBot="1">
      <c r="A4" s="435" t="s">
        <v>76</v>
      </c>
      <c r="B4" s="436" t="s">
        <v>134</v>
      </c>
      <c r="C4" s="436" t="s">
        <v>135</v>
      </c>
      <c r="D4" s="437" t="s">
        <v>15</v>
      </c>
    </row>
    <row r="5" spans="1:4" ht="15.75" customHeight="1">
      <c r="A5" s="249" t="s">
        <v>19</v>
      </c>
      <c r="B5" s="32" t="s">
        <v>558</v>
      </c>
      <c r="C5" s="32"/>
      <c r="D5" s="33">
        <v>900</v>
      </c>
    </row>
    <row r="6" spans="1:4" ht="15.75" customHeight="1">
      <c r="A6" s="250" t="s">
        <v>20</v>
      </c>
      <c r="B6" s="34" t="s">
        <v>559</v>
      </c>
      <c r="C6" s="34"/>
      <c r="D6" s="35">
        <v>220</v>
      </c>
    </row>
    <row r="7" spans="1:4" ht="15.75" customHeight="1">
      <c r="A7" s="250" t="s">
        <v>21</v>
      </c>
      <c r="B7" s="34" t="s">
        <v>583</v>
      </c>
      <c r="C7" s="34"/>
      <c r="D7" s="35">
        <v>14</v>
      </c>
    </row>
    <row r="8" spans="1:4" ht="15.75" customHeight="1">
      <c r="A8" s="250" t="s">
        <v>22</v>
      </c>
      <c r="B8" s="34" t="s">
        <v>584</v>
      </c>
      <c r="C8" s="34"/>
      <c r="D8" s="35">
        <v>30</v>
      </c>
    </row>
    <row r="9" spans="1:4" ht="15.75" customHeight="1">
      <c r="A9" s="250" t="s">
        <v>23</v>
      </c>
      <c r="B9" s="34" t="s">
        <v>560</v>
      </c>
      <c r="C9" s="34"/>
      <c r="D9" s="35">
        <v>10</v>
      </c>
    </row>
    <row r="10" spans="1:4" ht="15.75" customHeight="1">
      <c r="A10" s="250" t="s">
        <v>24</v>
      </c>
      <c r="B10" s="34" t="s">
        <v>561</v>
      </c>
      <c r="C10" s="34"/>
      <c r="D10" s="35">
        <v>100</v>
      </c>
    </row>
    <row r="11" spans="1:4" ht="15.75" customHeight="1">
      <c r="A11" s="250" t="s">
        <v>25</v>
      </c>
      <c r="B11" s="34" t="s">
        <v>562</v>
      </c>
      <c r="C11" s="34"/>
      <c r="D11" s="35">
        <v>360</v>
      </c>
    </row>
    <row r="12" spans="1:4" ht="15.75" customHeight="1">
      <c r="A12" s="250" t="s">
        <v>26</v>
      </c>
      <c r="B12" s="34"/>
      <c r="C12" s="34"/>
      <c r="D12" s="35"/>
    </row>
    <row r="13" spans="1:4" ht="15.75" customHeight="1">
      <c r="A13" s="250" t="s">
        <v>27</v>
      </c>
      <c r="B13" s="34"/>
      <c r="C13" s="34"/>
      <c r="D13" s="35"/>
    </row>
    <row r="14" spans="1:4" ht="15.75" customHeight="1">
      <c r="A14" s="250" t="s">
        <v>28</v>
      </c>
      <c r="B14" s="34" t="s">
        <v>563</v>
      </c>
      <c r="C14" s="34"/>
      <c r="D14" s="35"/>
    </row>
    <row r="15" spans="1:4" ht="15.75" customHeight="1">
      <c r="A15" s="250" t="s">
        <v>29</v>
      </c>
      <c r="B15" s="34" t="s">
        <v>585</v>
      </c>
      <c r="C15" s="34"/>
      <c r="D15" s="35">
        <v>100</v>
      </c>
    </row>
    <row r="16" spans="1:4" ht="15.75" customHeight="1">
      <c r="A16" s="250" t="s">
        <v>30</v>
      </c>
      <c r="B16" s="34" t="s">
        <v>564</v>
      </c>
      <c r="C16" s="34"/>
      <c r="D16" s="35">
        <v>821</v>
      </c>
    </row>
    <row r="17" spans="1:4" ht="15.75" customHeight="1">
      <c r="A17" s="250" t="s">
        <v>31</v>
      </c>
      <c r="B17" s="34" t="s">
        <v>565</v>
      </c>
      <c r="C17" s="34"/>
      <c r="D17" s="35">
        <v>40</v>
      </c>
    </row>
    <row r="18" spans="1:4" ht="15.75" customHeight="1">
      <c r="A18" s="250" t="s">
        <v>32</v>
      </c>
      <c r="B18" s="34" t="s">
        <v>566</v>
      </c>
      <c r="C18" s="34"/>
      <c r="D18" s="35">
        <v>310</v>
      </c>
    </row>
    <row r="19" spans="1:4" ht="15.75" customHeight="1">
      <c r="A19" s="250" t="s">
        <v>33</v>
      </c>
      <c r="B19" s="34" t="s">
        <v>567</v>
      </c>
      <c r="C19" s="34"/>
      <c r="D19" s="35">
        <v>128</v>
      </c>
    </row>
    <row r="20" spans="1:4" ht="15.75" customHeight="1">
      <c r="A20" s="250" t="s">
        <v>34</v>
      </c>
      <c r="B20" s="34" t="s">
        <v>568</v>
      </c>
      <c r="C20" s="34"/>
      <c r="D20" s="35">
        <v>200</v>
      </c>
    </row>
    <row r="21" spans="1:4" ht="15.75" customHeight="1">
      <c r="A21" s="250" t="s">
        <v>35</v>
      </c>
      <c r="B21" s="34" t="s">
        <v>569</v>
      </c>
      <c r="C21" s="34"/>
      <c r="D21" s="35">
        <v>250</v>
      </c>
    </row>
    <row r="22" spans="1:4" ht="15.75" customHeight="1">
      <c r="A22" s="250" t="s">
        <v>36</v>
      </c>
      <c r="B22" s="34" t="s">
        <v>570</v>
      </c>
      <c r="C22" s="34"/>
      <c r="D22" s="35">
        <v>150</v>
      </c>
    </row>
    <row r="23" spans="1:4" ht="15.75" customHeight="1">
      <c r="A23" s="250" t="s">
        <v>37</v>
      </c>
      <c r="B23" s="34" t="s">
        <v>571</v>
      </c>
      <c r="C23" s="34"/>
      <c r="D23" s="35">
        <v>20</v>
      </c>
    </row>
    <row r="24" spans="1:4" ht="15.75" customHeight="1">
      <c r="A24" s="250" t="s">
        <v>38</v>
      </c>
      <c r="B24" s="34" t="s">
        <v>572</v>
      </c>
      <c r="C24" s="34"/>
      <c r="D24" s="35">
        <v>500</v>
      </c>
    </row>
    <row r="25" spans="1:4" ht="15.75" customHeight="1">
      <c r="A25" s="250" t="s">
        <v>39</v>
      </c>
      <c r="B25" s="34" t="s">
        <v>573</v>
      </c>
      <c r="C25" s="34"/>
      <c r="D25" s="35">
        <v>80</v>
      </c>
    </row>
    <row r="26" spans="1:4" ht="15.75" customHeight="1">
      <c r="A26" s="250" t="s">
        <v>40</v>
      </c>
      <c r="B26" s="34"/>
      <c r="C26" s="34"/>
      <c r="D26" s="35"/>
    </row>
    <row r="27" spans="1:4" ht="15.75" customHeight="1">
      <c r="A27" s="250" t="s">
        <v>41</v>
      </c>
      <c r="B27" s="34"/>
      <c r="C27" s="34"/>
      <c r="D27" s="35"/>
    </row>
    <row r="28" spans="1:4" ht="15.75" customHeight="1">
      <c r="A28" s="250" t="s">
        <v>42</v>
      </c>
      <c r="B28" s="34"/>
      <c r="C28" s="34"/>
      <c r="D28" s="35"/>
    </row>
    <row r="29" spans="1:4" ht="15.75" customHeight="1">
      <c r="A29" s="250" t="s">
        <v>43</v>
      </c>
      <c r="B29" s="34"/>
      <c r="C29" s="34"/>
      <c r="D29" s="35"/>
    </row>
    <row r="30" spans="1:4" ht="15.75" customHeight="1">
      <c r="A30" s="250" t="s">
        <v>44</v>
      </c>
      <c r="B30" s="34"/>
      <c r="C30" s="34"/>
      <c r="D30" s="35"/>
    </row>
    <row r="31" spans="1:4" ht="15.75" customHeight="1">
      <c r="A31" s="250" t="s">
        <v>45</v>
      </c>
      <c r="B31" s="34"/>
      <c r="C31" s="34"/>
      <c r="D31" s="35"/>
    </row>
    <row r="32" spans="1:4" ht="15.75" customHeight="1">
      <c r="A32" s="250" t="s">
        <v>46</v>
      </c>
      <c r="B32" s="34"/>
      <c r="C32" s="34"/>
      <c r="D32" s="35"/>
    </row>
    <row r="33" spans="1:4" ht="15.75" customHeight="1">
      <c r="A33" s="250" t="s">
        <v>47</v>
      </c>
      <c r="B33" s="34"/>
      <c r="C33" s="34"/>
      <c r="D33" s="35"/>
    </row>
    <row r="34" spans="1:4" ht="15.75" customHeight="1">
      <c r="A34" s="250" t="s">
        <v>136</v>
      </c>
      <c r="B34" s="34"/>
      <c r="C34" s="34"/>
      <c r="D34" s="105"/>
    </row>
    <row r="35" spans="1:4" ht="15.75" customHeight="1">
      <c r="A35" s="250" t="s">
        <v>137</v>
      </c>
      <c r="B35" s="34"/>
      <c r="C35" s="34"/>
      <c r="D35" s="105"/>
    </row>
    <row r="36" spans="1:4" ht="15.75" customHeight="1">
      <c r="A36" s="250" t="s">
        <v>138</v>
      </c>
      <c r="B36" s="34"/>
      <c r="C36" s="34"/>
      <c r="D36" s="105"/>
    </row>
    <row r="37" spans="1:4" ht="15.75" customHeight="1" thickBot="1">
      <c r="A37" s="251" t="s">
        <v>139</v>
      </c>
      <c r="B37" s="36"/>
      <c r="C37" s="36"/>
      <c r="D37" s="106"/>
    </row>
    <row r="38" spans="1:4" ht="15.75" customHeight="1" thickBot="1">
      <c r="A38" s="653" t="s">
        <v>54</v>
      </c>
      <c r="B38" s="654"/>
      <c r="C38" s="252"/>
      <c r="D38" s="253">
        <f>SUM(D5:D37)</f>
        <v>4233</v>
      </c>
    </row>
    <row r="39" ht="12.75">
      <c r="A39" t="s">
        <v>215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&amp;CPula Község Önkormányzata&amp;R&amp;"Times New Roman CE,Félkövér dőlt"&amp;11 6.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87" t="s">
        <v>16</v>
      </c>
      <c r="B1" s="587"/>
      <c r="C1" s="587"/>
    </row>
    <row r="2" spans="1:3" ht="15.75" customHeight="1" thickBot="1">
      <c r="A2" s="588" t="s">
        <v>163</v>
      </c>
      <c r="B2" s="588"/>
      <c r="C2" s="356" t="s">
        <v>248</v>
      </c>
    </row>
    <row r="3" spans="1:3" ht="37.5" customHeight="1" thickBot="1">
      <c r="A3" s="23" t="s">
        <v>76</v>
      </c>
      <c r="B3" s="24" t="s">
        <v>18</v>
      </c>
      <c r="C3" s="45" t="s">
        <v>277</v>
      </c>
    </row>
    <row r="4" spans="1:3" s="474" customFormat="1" ht="12" customHeight="1" thickBot="1">
      <c r="A4" s="468">
        <v>1</v>
      </c>
      <c r="B4" s="469">
        <v>2</v>
      </c>
      <c r="C4" s="470">
        <v>3</v>
      </c>
    </row>
    <row r="5" spans="1:3" s="475" customFormat="1" ht="12" customHeight="1" thickBot="1">
      <c r="A5" s="20" t="s">
        <v>19</v>
      </c>
      <c r="B5" s="21" t="s">
        <v>278</v>
      </c>
      <c r="C5" s="346">
        <f>+C6+C7+C8+C9+C10+C11</f>
        <v>0</v>
      </c>
    </row>
    <row r="6" spans="1:3" s="475" customFormat="1" ht="12" customHeight="1">
      <c r="A6" s="15" t="s">
        <v>107</v>
      </c>
      <c r="B6" s="476" t="s">
        <v>279</v>
      </c>
      <c r="C6" s="349"/>
    </row>
    <row r="7" spans="1:3" s="475" customFormat="1" ht="12" customHeight="1">
      <c r="A7" s="14" t="s">
        <v>108</v>
      </c>
      <c r="B7" s="477" t="s">
        <v>280</v>
      </c>
      <c r="C7" s="348"/>
    </row>
    <row r="8" spans="1:3" s="475" customFormat="1" ht="12" customHeight="1">
      <c r="A8" s="14" t="s">
        <v>109</v>
      </c>
      <c r="B8" s="477" t="s">
        <v>281</v>
      </c>
      <c r="C8" s="348"/>
    </row>
    <row r="9" spans="1:3" s="475" customFormat="1" ht="12" customHeight="1">
      <c r="A9" s="14" t="s">
        <v>110</v>
      </c>
      <c r="B9" s="477" t="s">
        <v>282</v>
      </c>
      <c r="C9" s="348"/>
    </row>
    <row r="10" spans="1:3" s="475" customFormat="1" ht="12" customHeight="1">
      <c r="A10" s="14" t="s">
        <v>159</v>
      </c>
      <c r="B10" s="477" t="s">
        <v>283</v>
      </c>
      <c r="C10" s="348"/>
    </row>
    <row r="11" spans="1:3" s="475" customFormat="1" ht="12" customHeight="1" thickBot="1">
      <c r="A11" s="16" t="s">
        <v>111</v>
      </c>
      <c r="B11" s="478" t="s">
        <v>284</v>
      </c>
      <c r="C11" s="348"/>
    </row>
    <row r="12" spans="1:3" s="475" customFormat="1" ht="12" customHeight="1" thickBot="1">
      <c r="A12" s="20" t="s">
        <v>20</v>
      </c>
      <c r="B12" s="341" t="s">
        <v>285</v>
      </c>
      <c r="C12" s="346">
        <f>+C13+C14+C15+C16+C17</f>
        <v>0</v>
      </c>
    </row>
    <row r="13" spans="1:3" s="475" customFormat="1" ht="12" customHeight="1">
      <c r="A13" s="15" t="s">
        <v>113</v>
      </c>
      <c r="B13" s="476" t="s">
        <v>286</v>
      </c>
      <c r="C13" s="349"/>
    </row>
    <row r="14" spans="1:3" s="475" customFormat="1" ht="12" customHeight="1">
      <c r="A14" s="14" t="s">
        <v>114</v>
      </c>
      <c r="B14" s="477" t="s">
        <v>287</v>
      </c>
      <c r="C14" s="348"/>
    </row>
    <row r="15" spans="1:3" s="475" customFormat="1" ht="12" customHeight="1">
      <c r="A15" s="14" t="s">
        <v>115</v>
      </c>
      <c r="B15" s="477" t="s">
        <v>536</v>
      </c>
      <c r="C15" s="348"/>
    </row>
    <row r="16" spans="1:3" s="475" customFormat="1" ht="12" customHeight="1">
      <c r="A16" s="14" t="s">
        <v>116</v>
      </c>
      <c r="B16" s="477" t="s">
        <v>537</v>
      </c>
      <c r="C16" s="348"/>
    </row>
    <row r="17" spans="1:3" s="475" customFormat="1" ht="12" customHeight="1">
      <c r="A17" s="14" t="s">
        <v>117</v>
      </c>
      <c r="B17" s="477" t="s">
        <v>288</v>
      </c>
      <c r="C17" s="348"/>
    </row>
    <row r="18" spans="1:3" s="475" customFormat="1" ht="12" customHeight="1" thickBot="1">
      <c r="A18" s="16" t="s">
        <v>126</v>
      </c>
      <c r="B18" s="478" t="s">
        <v>289</v>
      </c>
      <c r="C18" s="350"/>
    </row>
    <row r="19" spans="1:3" s="475" customFormat="1" ht="12" customHeight="1" thickBot="1">
      <c r="A19" s="20" t="s">
        <v>21</v>
      </c>
      <c r="B19" s="21" t="s">
        <v>290</v>
      </c>
      <c r="C19" s="346">
        <f>+C20+C21+C22+C23+C24</f>
        <v>0</v>
      </c>
    </row>
    <row r="20" spans="1:3" s="475" customFormat="1" ht="12" customHeight="1">
      <c r="A20" s="15" t="s">
        <v>96</v>
      </c>
      <c r="B20" s="476" t="s">
        <v>291</v>
      </c>
      <c r="C20" s="349"/>
    </row>
    <row r="21" spans="1:3" s="475" customFormat="1" ht="12" customHeight="1">
      <c r="A21" s="14" t="s">
        <v>97</v>
      </c>
      <c r="B21" s="477" t="s">
        <v>292</v>
      </c>
      <c r="C21" s="348"/>
    </row>
    <row r="22" spans="1:3" s="475" customFormat="1" ht="12" customHeight="1">
      <c r="A22" s="14" t="s">
        <v>98</v>
      </c>
      <c r="B22" s="477" t="s">
        <v>538</v>
      </c>
      <c r="C22" s="348"/>
    </row>
    <row r="23" spans="1:3" s="475" customFormat="1" ht="12" customHeight="1">
      <c r="A23" s="14" t="s">
        <v>99</v>
      </c>
      <c r="B23" s="477" t="s">
        <v>539</v>
      </c>
      <c r="C23" s="348"/>
    </row>
    <row r="24" spans="1:3" s="475" customFormat="1" ht="12" customHeight="1">
      <c r="A24" s="14" t="s">
        <v>182</v>
      </c>
      <c r="B24" s="477" t="s">
        <v>293</v>
      </c>
      <c r="C24" s="348"/>
    </row>
    <row r="25" spans="1:3" s="475" customFormat="1" ht="12" customHeight="1" thickBot="1">
      <c r="A25" s="16" t="s">
        <v>183</v>
      </c>
      <c r="B25" s="478" t="s">
        <v>294</v>
      </c>
      <c r="C25" s="350"/>
    </row>
    <row r="26" spans="1:3" s="475" customFormat="1" ht="12" customHeight="1" thickBot="1">
      <c r="A26" s="20" t="s">
        <v>184</v>
      </c>
      <c r="B26" s="21" t="s">
        <v>295</v>
      </c>
      <c r="C26" s="352">
        <f>+C27+C30+C31+C32</f>
        <v>0</v>
      </c>
    </row>
    <row r="27" spans="1:3" s="475" customFormat="1" ht="12" customHeight="1">
      <c r="A27" s="15" t="s">
        <v>296</v>
      </c>
      <c r="B27" s="476" t="s">
        <v>302</v>
      </c>
      <c r="C27" s="471">
        <f>+C28+C29</f>
        <v>0</v>
      </c>
    </row>
    <row r="28" spans="1:3" s="475" customFormat="1" ht="12" customHeight="1">
      <c r="A28" s="14" t="s">
        <v>297</v>
      </c>
      <c r="B28" s="477" t="s">
        <v>303</v>
      </c>
      <c r="C28" s="348"/>
    </row>
    <row r="29" spans="1:3" s="475" customFormat="1" ht="12" customHeight="1">
      <c r="A29" s="14" t="s">
        <v>298</v>
      </c>
      <c r="B29" s="477" t="s">
        <v>304</v>
      </c>
      <c r="C29" s="348"/>
    </row>
    <row r="30" spans="1:3" s="475" customFormat="1" ht="12" customHeight="1">
      <c r="A30" s="14" t="s">
        <v>299</v>
      </c>
      <c r="B30" s="477" t="s">
        <v>305</v>
      </c>
      <c r="C30" s="348"/>
    </row>
    <row r="31" spans="1:3" s="475" customFormat="1" ht="12" customHeight="1">
      <c r="A31" s="14" t="s">
        <v>300</v>
      </c>
      <c r="B31" s="477" t="s">
        <v>306</v>
      </c>
      <c r="C31" s="348"/>
    </row>
    <row r="32" spans="1:3" s="475" customFormat="1" ht="12" customHeight="1" thickBot="1">
      <c r="A32" s="16" t="s">
        <v>301</v>
      </c>
      <c r="B32" s="478" t="s">
        <v>307</v>
      </c>
      <c r="C32" s="350"/>
    </row>
    <row r="33" spans="1:3" s="475" customFormat="1" ht="12" customHeight="1" thickBot="1">
      <c r="A33" s="20" t="s">
        <v>23</v>
      </c>
      <c r="B33" s="21" t="s">
        <v>308</v>
      </c>
      <c r="C33" s="346">
        <f>SUM(C34:C43)</f>
        <v>0</v>
      </c>
    </row>
    <row r="34" spans="1:3" s="475" customFormat="1" ht="12" customHeight="1">
      <c r="A34" s="15" t="s">
        <v>100</v>
      </c>
      <c r="B34" s="476" t="s">
        <v>311</v>
      </c>
      <c r="C34" s="349"/>
    </row>
    <row r="35" spans="1:3" s="475" customFormat="1" ht="12" customHeight="1">
      <c r="A35" s="14" t="s">
        <v>101</v>
      </c>
      <c r="B35" s="477" t="s">
        <v>312</v>
      </c>
      <c r="C35" s="348"/>
    </row>
    <row r="36" spans="1:3" s="475" customFormat="1" ht="12" customHeight="1">
      <c r="A36" s="14" t="s">
        <v>102</v>
      </c>
      <c r="B36" s="477" t="s">
        <v>313</v>
      </c>
      <c r="C36" s="348"/>
    </row>
    <row r="37" spans="1:3" s="475" customFormat="1" ht="12" customHeight="1">
      <c r="A37" s="14" t="s">
        <v>186</v>
      </c>
      <c r="B37" s="477" t="s">
        <v>314</v>
      </c>
      <c r="C37" s="348"/>
    </row>
    <row r="38" spans="1:3" s="475" customFormat="1" ht="12" customHeight="1">
      <c r="A38" s="14" t="s">
        <v>187</v>
      </c>
      <c r="B38" s="477" t="s">
        <v>315</v>
      </c>
      <c r="C38" s="348"/>
    </row>
    <row r="39" spans="1:3" s="475" customFormat="1" ht="12" customHeight="1">
      <c r="A39" s="14" t="s">
        <v>188</v>
      </c>
      <c r="B39" s="477" t="s">
        <v>316</v>
      </c>
      <c r="C39" s="348"/>
    </row>
    <row r="40" spans="1:3" s="475" customFormat="1" ht="12" customHeight="1">
      <c r="A40" s="14" t="s">
        <v>189</v>
      </c>
      <c r="B40" s="477" t="s">
        <v>317</v>
      </c>
      <c r="C40" s="348"/>
    </row>
    <row r="41" spans="1:3" s="475" customFormat="1" ht="12" customHeight="1">
      <c r="A41" s="14" t="s">
        <v>190</v>
      </c>
      <c r="B41" s="477" t="s">
        <v>318</v>
      </c>
      <c r="C41" s="348"/>
    </row>
    <row r="42" spans="1:3" s="475" customFormat="1" ht="12" customHeight="1">
      <c r="A42" s="14" t="s">
        <v>309</v>
      </c>
      <c r="B42" s="477" t="s">
        <v>319</v>
      </c>
      <c r="C42" s="351"/>
    </row>
    <row r="43" spans="1:3" s="475" customFormat="1" ht="12" customHeight="1" thickBot="1">
      <c r="A43" s="16" t="s">
        <v>310</v>
      </c>
      <c r="B43" s="478" t="s">
        <v>320</v>
      </c>
      <c r="C43" s="462"/>
    </row>
    <row r="44" spans="1:3" s="475" customFormat="1" ht="12" customHeight="1" thickBot="1">
      <c r="A44" s="20" t="s">
        <v>24</v>
      </c>
      <c r="B44" s="21" t="s">
        <v>321</v>
      </c>
      <c r="C44" s="346">
        <f>SUM(C45:C49)</f>
        <v>0</v>
      </c>
    </row>
    <row r="45" spans="1:3" s="475" customFormat="1" ht="12" customHeight="1">
      <c r="A45" s="15" t="s">
        <v>103</v>
      </c>
      <c r="B45" s="476" t="s">
        <v>325</v>
      </c>
      <c r="C45" s="526"/>
    </row>
    <row r="46" spans="1:3" s="475" customFormat="1" ht="12" customHeight="1">
      <c r="A46" s="14" t="s">
        <v>104</v>
      </c>
      <c r="B46" s="477" t="s">
        <v>326</v>
      </c>
      <c r="C46" s="351"/>
    </row>
    <row r="47" spans="1:3" s="475" customFormat="1" ht="12" customHeight="1">
      <c r="A47" s="14" t="s">
        <v>322</v>
      </c>
      <c r="B47" s="477" t="s">
        <v>327</v>
      </c>
      <c r="C47" s="351"/>
    </row>
    <row r="48" spans="1:3" s="475" customFormat="1" ht="12" customHeight="1">
      <c r="A48" s="14" t="s">
        <v>323</v>
      </c>
      <c r="B48" s="477" t="s">
        <v>328</v>
      </c>
      <c r="C48" s="351"/>
    </row>
    <row r="49" spans="1:3" s="475" customFormat="1" ht="12" customHeight="1" thickBot="1">
      <c r="A49" s="16" t="s">
        <v>324</v>
      </c>
      <c r="B49" s="478" t="s">
        <v>329</v>
      </c>
      <c r="C49" s="462"/>
    </row>
    <row r="50" spans="1:3" s="475" customFormat="1" ht="12" customHeight="1" thickBot="1">
      <c r="A50" s="20" t="s">
        <v>191</v>
      </c>
      <c r="B50" s="21" t="s">
        <v>330</v>
      </c>
      <c r="C50" s="346">
        <f>SUM(C51:C53)</f>
        <v>0</v>
      </c>
    </row>
    <row r="51" spans="1:3" s="475" customFormat="1" ht="12" customHeight="1">
      <c r="A51" s="15" t="s">
        <v>105</v>
      </c>
      <c r="B51" s="476" t="s">
        <v>331</v>
      </c>
      <c r="C51" s="349"/>
    </row>
    <row r="52" spans="1:3" s="475" customFormat="1" ht="12" customHeight="1">
      <c r="A52" s="14" t="s">
        <v>106</v>
      </c>
      <c r="B52" s="477" t="s">
        <v>540</v>
      </c>
      <c r="C52" s="348"/>
    </row>
    <row r="53" spans="1:3" s="475" customFormat="1" ht="12" customHeight="1">
      <c r="A53" s="14" t="s">
        <v>335</v>
      </c>
      <c r="B53" s="477" t="s">
        <v>333</v>
      </c>
      <c r="C53" s="348"/>
    </row>
    <row r="54" spans="1:3" s="475" customFormat="1" ht="12" customHeight="1" thickBot="1">
      <c r="A54" s="16" t="s">
        <v>336</v>
      </c>
      <c r="B54" s="478" t="s">
        <v>334</v>
      </c>
      <c r="C54" s="350"/>
    </row>
    <row r="55" spans="1:3" s="475" customFormat="1" ht="12" customHeight="1" thickBot="1">
      <c r="A55" s="20" t="s">
        <v>26</v>
      </c>
      <c r="B55" s="341" t="s">
        <v>337</v>
      </c>
      <c r="C55" s="346">
        <f>SUM(C56:C58)</f>
        <v>0</v>
      </c>
    </row>
    <row r="56" spans="1:3" s="475" customFormat="1" ht="12" customHeight="1">
      <c r="A56" s="15" t="s">
        <v>192</v>
      </c>
      <c r="B56" s="476" t="s">
        <v>339</v>
      </c>
      <c r="C56" s="351"/>
    </row>
    <row r="57" spans="1:3" s="475" customFormat="1" ht="12" customHeight="1">
      <c r="A57" s="14" t="s">
        <v>193</v>
      </c>
      <c r="B57" s="477" t="s">
        <v>541</v>
      </c>
      <c r="C57" s="351"/>
    </row>
    <row r="58" spans="1:3" s="475" customFormat="1" ht="12" customHeight="1">
      <c r="A58" s="14" t="s">
        <v>249</v>
      </c>
      <c r="B58" s="477" t="s">
        <v>340</v>
      </c>
      <c r="C58" s="351"/>
    </row>
    <row r="59" spans="1:3" s="475" customFormat="1" ht="12" customHeight="1" thickBot="1">
      <c r="A59" s="16" t="s">
        <v>338</v>
      </c>
      <c r="B59" s="478" t="s">
        <v>341</v>
      </c>
      <c r="C59" s="351"/>
    </row>
    <row r="60" spans="1:3" s="475" customFormat="1" ht="12" customHeight="1" thickBot="1">
      <c r="A60" s="20" t="s">
        <v>27</v>
      </c>
      <c r="B60" s="21" t="s">
        <v>342</v>
      </c>
      <c r="C60" s="352">
        <f>+C5+C12+C19+C26+C33+C44+C50+C55</f>
        <v>0</v>
      </c>
    </row>
    <row r="61" spans="1:3" s="475" customFormat="1" ht="12" customHeight="1" thickBot="1">
      <c r="A61" s="479" t="s">
        <v>343</v>
      </c>
      <c r="B61" s="341" t="s">
        <v>344</v>
      </c>
      <c r="C61" s="346">
        <f>SUM(C62:C64)</f>
        <v>0</v>
      </c>
    </row>
    <row r="62" spans="1:3" s="475" customFormat="1" ht="12" customHeight="1">
      <c r="A62" s="15" t="s">
        <v>377</v>
      </c>
      <c r="B62" s="476" t="s">
        <v>345</v>
      </c>
      <c r="C62" s="351"/>
    </row>
    <row r="63" spans="1:3" s="475" customFormat="1" ht="12" customHeight="1">
      <c r="A63" s="14" t="s">
        <v>386</v>
      </c>
      <c r="B63" s="477" t="s">
        <v>346</v>
      </c>
      <c r="C63" s="351"/>
    </row>
    <row r="64" spans="1:3" s="475" customFormat="1" ht="12" customHeight="1" thickBot="1">
      <c r="A64" s="16" t="s">
        <v>387</v>
      </c>
      <c r="B64" s="480" t="s">
        <v>347</v>
      </c>
      <c r="C64" s="351"/>
    </row>
    <row r="65" spans="1:3" s="475" customFormat="1" ht="12" customHeight="1" thickBot="1">
      <c r="A65" s="479" t="s">
        <v>348</v>
      </c>
      <c r="B65" s="341" t="s">
        <v>349</v>
      </c>
      <c r="C65" s="346">
        <f>SUM(C66:C69)</f>
        <v>0</v>
      </c>
    </row>
    <row r="66" spans="1:3" s="475" customFormat="1" ht="12" customHeight="1">
      <c r="A66" s="15" t="s">
        <v>160</v>
      </c>
      <c r="B66" s="476" t="s">
        <v>350</v>
      </c>
      <c r="C66" s="351"/>
    </row>
    <row r="67" spans="1:3" s="475" customFormat="1" ht="12" customHeight="1">
      <c r="A67" s="14" t="s">
        <v>161</v>
      </c>
      <c r="B67" s="477" t="s">
        <v>351</v>
      </c>
      <c r="C67" s="351"/>
    </row>
    <row r="68" spans="1:3" s="475" customFormat="1" ht="12" customHeight="1">
      <c r="A68" s="14" t="s">
        <v>378</v>
      </c>
      <c r="B68" s="477" t="s">
        <v>352</v>
      </c>
      <c r="C68" s="351"/>
    </row>
    <row r="69" spans="1:3" s="475" customFormat="1" ht="12" customHeight="1" thickBot="1">
      <c r="A69" s="16" t="s">
        <v>379</v>
      </c>
      <c r="B69" s="478" t="s">
        <v>353</v>
      </c>
      <c r="C69" s="351"/>
    </row>
    <row r="70" spans="1:3" s="475" customFormat="1" ht="12" customHeight="1" thickBot="1">
      <c r="A70" s="479" t="s">
        <v>354</v>
      </c>
      <c r="B70" s="341" t="s">
        <v>355</v>
      </c>
      <c r="C70" s="346">
        <f>SUM(C71:C72)</f>
        <v>0</v>
      </c>
    </row>
    <row r="71" spans="1:3" s="475" customFormat="1" ht="12" customHeight="1">
      <c r="A71" s="15" t="s">
        <v>380</v>
      </c>
      <c r="B71" s="476" t="s">
        <v>356</v>
      </c>
      <c r="C71" s="351"/>
    </row>
    <row r="72" spans="1:3" s="475" customFormat="1" ht="12" customHeight="1" thickBot="1">
      <c r="A72" s="16" t="s">
        <v>381</v>
      </c>
      <c r="B72" s="478" t="s">
        <v>357</v>
      </c>
      <c r="C72" s="351"/>
    </row>
    <row r="73" spans="1:3" s="475" customFormat="1" ht="12" customHeight="1" thickBot="1">
      <c r="A73" s="479" t="s">
        <v>358</v>
      </c>
      <c r="B73" s="341" t="s">
        <v>359</v>
      </c>
      <c r="C73" s="346">
        <f>SUM(C74:C76)</f>
        <v>0</v>
      </c>
    </row>
    <row r="74" spans="1:3" s="475" customFormat="1" ht="12" customHeight="1">
      <c r="A74" s="15" t="s">
        <v>382</v>
      </c>
      <c r="B74" s="476" t="s">
        <v>360</v>
      </c>
      <c r="C74" s="351"/>
    </row>
    <row r="75" spans="1:3" s="475" customFormat="1" ht="12" customHeight="1">
      <c r="A75" s="14" t="s">
        <v>383</v>
      </c>
      <c r="B75" s="477" t="s">
        <v>361</v>
      </c>
      <c r="C75" s="351"/>
    </row>
    <row r="76" spans="1:3" s="475" customFormat="1" ht="12" customHeight="1" thickBot="1">
      <c r="A76" s="16" t="s">
        <v>384</v>
      </c>
      <c r="B76" s="478" t="s">
        <v>362</v>
      </c>
      <c r="C76" s="351"/>
    </row>
    <row r="77" spans="1:3" s="475" customFormat="1" ht="12" customHeight="1" thickBot="1">
      <c r="A77" s="479" t="s">
        <v>363</v>
      </c>
      <c r="B77" s="341" t="s">
        <v>385</v>
      </c>
      <c r="C77" s="346">
        <f>SUM(C78:C81)</f>
        <v>0</v>
      </c>
    </row>
    <row r="78" spans="1:3" s="475" customFormat="1" ht="12" customHeight="1">
      <c r="A78" s="481" t="s">
        <v>364</v>
      </c>
      <c r="B78" s="476" t="s">
        <v>365</v>
      </c>
      <c r="C78" s="351"/>
    </row>
    <row r="79" spans="1:3" s="475" customFormat="1" ht="12" customHeight="1">
      <c r="A79" s="482" t="s">
        <v>366</v>
      </c>
      <c r="B79" s="477" t="s">
        <v>367</v>
      </c>
      <c r="C79" s="351"/>
    </row>
    <row r="80" spans="1:3" s="475" customFormat="1" ht="12" customHeight="1">
      <c r="A80" s="482" t="s">
        <v>368</v>
      </c>
      <c r="B80" s="477" t="s">
        <v>369</v>
      </c>
      <c r="C80" s="351"/>
    </row>
    <row r="81" spans="1:3" s="475" customFormat="1" ht="12" customHeight="1" thickBot="1">
      <c r="A81" s="483" t="s">
        <v>370</v>
      </c>
      <c r="B81" s="478" t="s">
        <v>371</v>
      </c>
      <c r="C81" s="351"/>
    </row>
    <row r="82" spans="1:3" s="475" customFormat="1" ht="13.5" customHeight="1" thickBot="1">
      <c r="A82" s="479" t="s">
        <v>372</v>
      </c>
      <c r="B82" s="341" t="s">
        <v>373</v>
      </c>
      <c r="C82" s="527"/>
    </row>
    <row r="83" spans="1:3" s="475" customFormat="1" ht="15.75" customHeight="1" thickBot="1">
      <c r="A83" s="479" t="s">
        <v>374</v>
      </c>
      <c r="B83" s="484" t="s">
        <v>375</v>
      </c>
      <c r="C83" s="352">
        <f>+C61+C65+C70+C73+C77+C82</f>
        <v>0</v>
      </c>
    </row>
    <row r="84" spans="1:3" s="475" customFormat="1" ht="16.5" customHeight="1" thickBot="1">
      <c r="A84" s="485" t="s">
        <v>388</v>
      </c>
      <c r="B84" s="486" t="s">
        <v>376</v>
      </c>
      <c r="C84" s="352">
        <f>+C60+C83</f>
        <v>0</v>
      </c>
    </row>
    <row r="85" spans="1:3" s="475" customFormat="1" ht="83.25" customHeight="1">
      <c r="A85" s="5"/>
      <c r="B85" s="6"/>
      <c r="C85" s="353"/>
    </row>
    <row r="86" spans="1:3" ht="16.5" customHeight="1">
      <c r="A86" s="587" t="s">
        <v>48</v>
      </c>
      <c r="B86" s="587"/>
      <c r="C86" s="587"/>
    </row>
    <row r="87" spans="1:3" s="487" customFormat="1" ht="16.5" customHeight="1" thickBot="1">
      <c r="A87" s="589" t="s">
        <v>164</v>
      </c>
      <c r="B87" s="589"/>
      <c r="C87" s="169" t="s">
        <v>248</v>
      </c>
    </row>
    <row r="88" spans="1:3" ht="37.5" customHeight="1" thickBot="1">
      <c r="A88" s="23" t="s">
        <v>76</v>
      </c>
      <c r="B88" s="24" t="s">
        <v>49</v>
      </c>
      <c r="C88" s="45" t="s">
        <v>277</v>
      </c>
    </row>
    <row r="89" spans="1:3" s="474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19</v>
      </c>
      <c r="B90" s="31" t="s">
        <v>391</v>
      </c>
      <c r="C90" s="345">
        <f>SUM(C91:C95)</f>
        <v>0</v>
      </c>
    </row>
    <row r="91" spans="1:3" ht="12" customHeight="1">
      <c r="A91" s="17" t="s">
        <v>107</v>
      </c>
      <c r="B91" s="10" t="s">
        <v>50</v>
      </c>
      <c r="C91" s="347"/>
    </row>
    <row r="92" spans="1:3" ht="12" customHeight="1">
      <c r="A92" s="14" t="s">
        <v>108</v>
      </c>
      <c r="B92" s="8" t="s">
        <v>194</v>
      </c>
      <c r="C92" s="348"/>
    </row>
    <row r="93" spans="1:3" ht="12" customHeight="1">
      <c r="A93" s="14" t="s">
        <v>109</v>
      </c>
      <c r="B93" s="8" t="s">
        <v>150</v>
      </c>
      <c r="C93" s="350"/>
    </row>
    <row r="94" spans="1:3" ht="12" customHeight="1">
      <c r="A94" s="14" t="s">
        <v>110</v>
      </c>
      <c r="B94" s="11" t="s">
        <v>195</v>
      </c>
      <c r="C94" s="350"/>
    </row>
    <row r="95" spans="1:3" ht="12" customHeight="1">
      <c r="A95" s="14" t="s">
        <v>121</v>
      </c>
      <c r="B95" s="19" t="s">
        <v>196</v>
      </c>
      <c r="C95" s="350"/>
    </row>
    <row r="96" spans="1:3" ht="12" customHeight="1">
      <c r="A96" s="14" t="s">
        <v>111</v>
      </c>
      <c r="B96" s="8" t="s">
        <v>392</v>
      </c>
      <c r="C96" s="350"/>
    </row>
    <row r="97" spans="1:3" ht="12" customHeight="1">
      <c r="A97" s="14" t="s">
        <v>112</v>
      </c>
      <c r="B97" s="172" t="s">
        <v>393</v>
      </c>
      <c r="C97" s="350"/>
    </row>
    <row r="98" spans="1:3" ht="12" customHeight="1">
      <c r="A98" s="14" t="s">
        <v>122</v>
      </c>
      <c r="B98" s="173" t="s">
        <v>394</v>
      </c>
      <c r="C98" s="350"/>
    </row>
    <row r="99" spans="1:3" ht="12" customHeight="1">
      <c r="A99" s="14" t="s">
        <v>123</v>
      </c>
      <c r="B99" s="173" t="s">
        <v>395</v>
      </c>
      <c r="C99" s="350"/>
    </row>
    <row r="100" spans="1:3" ht="12" customHeight="1">
      <c r="A100" s="14" t="s">
        <v>124</v>
      </c>
      <c r="B100" s="172" t="s">
        <v>396</v>
      </c>
      <c r="C100" s="350"/>
    </row>
    <row r="101" spans="1:3" ht="12" customHeight="1">
      <c r="A101" s="14" t="s">
        <v>125</v>
      </c>
      <c r="B101" s="172" t="s">
        <v>397</v>
      </c>
      <c r="C101" s="350"/>
    </row>
    <row r="102" spans="1:3" ht="12" customHeight="1">
      <c r="A102" s="14" t="s">
        <v>127</v>
      </c>
      <c r="B102" s="173" t="s">
        <v>398</v>
      </c>
      <c r="C102" s="350"/>
    </row>
    <row r="103" spans="1:3" ht="12" customHeight="1">
      <c r="A103" s="13" t="s">
        <v>197</v>
      </c>
      <c r="B103" s="174" t="s">
        <v>399</v>
      </c>
      <c r="C103" s="350"/>
    </row>
    <row r="104" spans="1:3" ht="12" customHeight="1">
      <c r="A104" s="14" t="s">
        <v>389</v>
      </c>
      <c r="B104" s="174" t="s">
        <v>400</v>
      </c>
      <c r="C104" s="350"/>
    </row>
    <row r="105" spans="1:3" ht="12" customHeight="1" thickBot="1">
      <c r="A105" s="18" t="s">
        <v>390</v>
      </c>
      <c r="B105" s="175" t="s">
        <v>401</v>
      </c>
      <c r="C105" s="354"/>
    </row>
    <row r="106" spans="1:3" ht="12" customHeight="1" thickBot="1">
      <c r="A106" s="20" t="s">
        <v>20</v>
      </c>
      <c r="B106" s="30" t="s">
        <v>402</v>
      </c>
      <c r="C106" s="346">
        <f>+C107+C109+C111</f>
        <v>0</v>
      </c>
    </row>
    <row r="107" spans="1:3" ht="12" customHeight="1">
      <c r="A107" s="15" t="s">
        <v>113</v>
      </c>
      <c r="B107" s="8" t="s">
        <v>247</v>
      </c>
      <c r="C107" s="349"/>
    </row>
    <row r="108" spans="1:3" ht="12" customHeight="1">
      <c r="A108" s="15" t="s">
        <v>114</v>
      </c>
      <c r="B108" s="12" t="s">
        <v>406</v>
      </c>
      <c r="C108" s="349"/>
    </row>
    <row r="109" spans="1:3" ht="12" customHeight="1">
      <c r="A109" s="15" t="s">
        <v>115</v>
      </c>
      <c r="B109" s="12" t="s">
        <v>198</v>
      </c>
      <c r="C109" s="348"/>
    </row>
    <row r="110" spans="1:3" ht="12" customHeight="1">
      <c r="A110" s="15" t="s">
        <v>116</v>
      </c>
      <c r="B110" s="12" t="s">
        <v>407</v>
      </c>
      <c r="C110" s="313"/>
    </row>
    <row r="111" spans="1:3" ht="12" customHeight="1">
      <c r="A111" s="15" t="s">
        <v>117</v>
      </c>
      <c r="B111" s="343" t="s">
        <v>250</v>
      </c>
      <c r="C111" s="313"/>
    </row>
    <row r="112" spans="1:3" ht="12" customHeight="1">
      <c r="A112" s="15" t="s">
        <v>126</v>
      </c>
      <c r="B112" s="342" t="s">
        <v>542</v>
      </c>
      <c r="C112" s="313"/>
    </row>
    <row r="113" spans="1:3" ht="12" customHeight="1">
      <c r="A113" s="15" t="s">
        <v>128</v>
      </c>
      <c r="B113" s="472" t="s">
        <v>412</v>
      </c>
      <c r="C113" s="313"/>
    </row>
    <row r="114" spans="1:3" ht="15.75">
      <c r="A114" s="15" t="s">
        <v>199</v>
      </c>
      <c r="B114" s="173" t="s">
        <v>395</v>
      </c>
      <c r="C114" s="313"/>
    </row>
    <row r="115" spans="1:3" ht="12" customHeight="1">
      <c r="A115" s="15" t="s">
        <v>200</v>
      </c>
      <c r="B115" s="173" t="s">
        <v>411</v>
      </c>
      <c r="C115" s="313"/>
    </row>
    <row r="116" spans="1:3" ht="12" customHeight="1">
      <c r="A116" s="15" t="s">
        <v>201</v>
      </c>
      <c r="B116" s="173" t="s">
        <v>410</v>
      </c>
      <c r="C116" s="313"/>
    </row>
    <row r="117" spans="1:3" ht="12" customHeight="1">
      <c r="A117" s="15" t="s">
        <v>403</v>
      </c>
      <c r="B117" s="173" t="s">
        <v>398</v>
      </c>
      <c r="C117" s="313"/>
    </row>
    <row r="118" spans="1:3" ht="12" customHeight="1">
      <c r="A118" s="15" t="s">
        <v>404</v>
      </c>
      <c r="B118" s="173" t="s">
        <v>409</v>
      </c>
      <c r="C118" s="313"/>
    </row>
    <row r="119" spans="1:3" ht="16.5" thickBot="1">
      <c r="A119" s="13" t="s">
        <v>405</v>
      </c>
      <c r="B119" s="173" t="s">
        <v>408</v>
      </c>
      <c r="C119" s="315"/>
    </row>
    <row r="120" spans="1:3" ht="12" customHeight="1" thickBot="1">
      <c r="A120" s="20" t="s">
        <v>21</v>
      </c>
      <c r="B120" s="153" t="s">
        <v>413</v>
      </c>
      <c r="C120" s="346">
        <f>+C121+C122</f>
        <v>0</v>
      </c>
    </row>
    <row r="121" spans="1:3" ht="12" customHeight="1">
      <c r="A121" s="15" t="s">
        <v>96</v>
      </c>
      <c r="B121" s="9" t="s">
        <v>63</v>
      </c>
      <c r="C121" s="349"/>
    </row>
    <row r="122" spans="1:3" ht="12" customHeight="1" thickBot="1">
      <c r="A122" s="16" t="s">
        <v>97</v>
      </c>
      <c r="B122" s="12" t="s">
        <v>64</v>
      </c>
      <c r="C122" s="350"/>
    </row>
    <row r="123" spans="1:3" ht="12" customHeight="1" thickBot="1">
      <c r="A123" s="20" t="s">
        <v>22</v>
      </c>
      <c r="B123" s="153" t="s">
        <v>414</v>
      </c>
      <c r="C123" s="346">
        <f>+C90+C106+C120</f>
        <v>0</v>
      </c>
    </row>
    <row r="124" spans="1:3" ht="12" customHeight="1" thickBot="1">
      <c r="A124" s="20" t="s">
        <v>23</v>
      </c>
      <c r="B124" s="153" t="s">
        <v>415</v>
      </c>
      <c r="C124" s="346">
        <f>+C125+C126+C127</f>
        <v>0</v>
      </c>
    </row>
    <row r="125" spans="1:3" ht="12" customHeight="1">
      <c r="A125" s="15" t="s">
        <v>100</v>
      </c>
      <c r="B125" s="9" t="s">
        <v>416</v>
      </c>
      <c r="C125" s="313"/>
    </row>
    <row r="126" spans="1:3" ht="12" customHeight="1">
      <c r="A126" s="15" t="s">
        <v>101</v>
      </c>
      <c r="B126" s="9" t="s">
        <v>417</v>
      </c>
      <c r="C126" s="313"/>
    </row>
    <row r="127" spans="1:3" ht="12" customHeight="1" thickBot="1">
      <c r="A127" s="13" t="s">
        <v>102</v>
      </c>
      <c r="B127" s="7" t="s">
        <v>418</v>
      </c>
      <c r="C127" s="313"/>
    </row>
    <row r="128" spans="1:3" ht="12" customHeight="1" thickBot="1">
      <c r="A128" s="20" t="s">
        <v>24</v>
      </c>
      <c r="B128" s="153" t="s">
        <v>483</v>
      </c>
      <c r="C128" s="346">
        <f>+C129+C130+C131+C132</f>
        <v>0</v>
      </c>
    </row>
    <row r="129" spans="1:3" ht="12" customHeight="1">
      <c r="A129" s="15" t="s">
        <v>103</v>
      </c>
      <c r="B129" s="9" t="s">
        <v>419</v>
      </c>
      <c r="C129" s="313"/>
    </row>
    <row r="130" spans="1:3" ht="12" customHeight="1">
      <c r="A130" s="15" t="s">
        <v>104</v>
      </c>
      <c r="B130" s="9" t="s">
        <v>420</v>
      </c>
      <c r="C130" s="313"/>
    </row>
    <row r="131" spans="1:3" ht="12" customHeight="1">
      <c r="A131" s="15" t="s">
        <v>322</v>
      </c>
      <c r="B131" s="9" t="s">
        <v>421</v>
      </c>
      <c r="C131" s="313"/>
    </row>
    <row r="132" spans="1:3" ht="12" customHeight="1" thickBot="1">
      <c r="A132" s="13" t="s">
        <v>323</v>
      </c>
      <c r="B132" s="7" t="s">
        <v>422</v>
      </c>
      <c r="C132" s="313"/>
    </row>
    <row r="133" spans="1:3" ht="12" customHeight="1" thickBot="1">
      <c r="A133" s="20" t="s">
        <v>25</v>
      </c>
      <c r="B133" s="153" t="s">
        <v>423</v>
      </c>
      <c r="C133" s="352">
        <f>+C134+C135+C136+C137</f>
        <v>0</v>
      </c>
    </row>
    <row r="134" spans="1:3" ht="12" customHeight="1">
      <c r="A134" s="15" t="s">
        <v>105</v>
      </c>
      <c r="B134" s="9" t="s">
        <v>424</v>
      </c>
      <c r="C134" s="313"/>
    </row>
    <row r="135" spans="1:3" ht="12" customHeight="1">
      <c r="A135" s="15" t="s">
        <v>106</v>
      </c>
      <c r="B135" s="9" t="s">
        <v>434</v>
      </c>
      <c r="C135" s="313"/>
    </row>
    <row r="136" spans="1:3" ht="12" customHeight="1">
      <c r="A136" s="15" t="s">
        <v>335</v>
      </c>
      <c r="B136" s="9" t="s">
        <v>425</v>
      </c>
      <c r="C136" s="313"/>
    </row>
    <row r="137" spans="1:3" ht="12" customHeight="1" thickBot="1">
      <c r="A137" s="13" t="s">
        <v>336</v>
      </c>
      <c r="B137" s="7" t="s">
        <v>426</v>
      </c>
      <c r="C137" s="313"/>
    </row>
    <row r="138" spans="1:3" ht="12" customHeight="1" thickBot="1">
      <c r="A138" s="20" t="s">
        <v>26</v>
      </c>
      <c r="B138" s="153" t="s">
        <v>427</v>
      </c>
      <c r="C138" s="355">
        <f>+C139+C140+C141+C142</f>
        <v>0</v>
      </c>
    </row>
    <row r="139" spans="1:3" ht="12" customHeight="1">
      <c r="A139" s="15" t="s">
        <v>192</v>
      </c>
      <c r="B139" s="9" t="s">
        <v>428</v>
      </c>
      <c r="C139" s="313"/>
    </row>
    <row r="140" spans="1:3" ht="12" customHeight="1">
      <c r="A140" s="15" t="s">
        <v>193</v>
      </c>
      <c r="B140" s="9" t="s">
        <v>429</v>
      </c>
      <c r="C140" s="313"/>
    </row>
    <row r="141" spans="1:3" ht="12" customHeight="1">
      <c r="A141" s="15" t="s">
        <v>249</v>
      </c>
      <c r="B141" s="9" t="s">
        <v>430</v>
      </c>
      <c r="C141" s="313"/>
    </row>
    <row r="142" spans="1:3" ht="12" customHeight="1" thickBot="1">
      <c r="A142" s="15" t="s">
        <v>338</v>
      </c>
      <c r="B142" s="9" t="s">
        <v>431</v>
      </c>
      <c r="C142" s="313"/>
    </row>
    <row r="143" spans="1:9" ht="15" customHeight="1" thickBot="1">
      <c r="A143" s="20" t="s">
        <v>27</v>
      </c>
      <c r="B143" s="153" t="s">
        <v>432</v>
      </c>
      <c r="C143" s="488">
        <f>+C124+C128+C133+C138</f>
        <v>0</v>
      </c>
      <c r="F143" s="489"/>
      <c r="G143" s="490"/>
      <c r="H143" s="490"/>
      <c r="I143" s="490"/>
    </row>
    <row r="144" spans="1:3" s="475" customFormat="1" ht="12.75" customHeight="1" thickBot="1">
      <c r="A144" s="344" t="s">
        <v>28</v>
      </c>
      <c r="B144" s="438" t="s">
        <v>433</v>
      </c>
      <c r="C144" s="488">
        <f>+C123+C143</f>
        <v>0</v>
      </c>
    </row>
    <row r="145" ht="7.5" customHeight="1"/>
    <row r="146" spans="1:3" ht="15.75">
      <c r="A146" s="590" t="s">
        <v>435</v>
      </c>
      <c r="B146" s="590"/>
      <c r="C146" s="590"/>
    </row>
    <row r="147" spans="1:3" ht="15" customHeight="1" thickBot="1">
      <c r="A147" s="588" t="s">
        <v>165</v>
      </c>
      <c r="B147" s="588"/>
      <c r="C147" s="356" t="s">
        <v>248</v>
      </c>
    </row>
    <row r="148" spans="1:4" ht="13.5" customHeight="1" thickBot="1">
      <c r="A148" s="20">
        <v>1</v>
      </c>
      <c r="B148" s="30" t="s">
        <v>436</v>
      </c>
      <c r="C148" s="346">
        <f>+C60-C123</f>
        <v>0</v>
      </c>
      <c r="D148" s="491"/>
    </row>
    <row r="149" spans="1:3" ht="27.75" customHeight="1" thickBot="1">
      <c r="A149" s="20" t="s">
        <v>20</v>
      </c>
      <c r="B149" s="30" t="s">
        <v>437</v>
      </c>
      <c r="C149" s="346">
        <f>+C83-C143</f>
        <v>0</v>
      </c>
    </row>
  </sheetData>
  <sheetProtection sheet="1" objects="1" scenario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Pula Község Önkormányzata
2014. ÉVI KÖLTSÉGVETÉS
ÖNKÉNT VÁLLALT FELADATAINAK MÉRLEGE
&amp;R&amp;"Times New Roman CE,Félkövér dőlt"&amp;11 1.3. melléklet a ........./2014. (.......)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87" t="s">
        <v>16</v>
      </c>
      <c r="B1" s="587"/>
      <c r="C1" s="587"/>
    </row>
    <row r="2" spans="1:3" ht="15.75" customHeight="1" thickBot="1">
      <c r="A2" s="588" t="s">
        <v>163</v>
      </c>
      <c r="B2" s="588"/>
      <c r="C2" s="356" t="s">
        <v>248</v>
      </c>
    </row>
    <row r="3" spans="1:3" ht="37.5" customHeight="1" thickBot="1">
      <c r="A3" s="23" t="s">
        <v>76</v>
      </c>
      <c r="B3" s="24" t="s">
        <v>18</v>
      </c>
      <c r="C3" s="45" t="s">
        <v>277</v>
      </c>
    </row>
    <row r="4" spans="1:3" s="474" customFormat="1" ht="12" customHeight="1" thickBot="1">
      <c r="A4" s="468">
        <v>1</v>
      </c>
      <c r="B4" s="469">
        <v>2</v>
      </c>
      <c r="C4" s="470">
        <v>3</v>
      </c>
    </row>
    <row r="5" spans="1:3" s="475" customFormat="1" ht="12" customHeight="1" thickBot="1">
      <c r="A5" s="20" t="s">
        <v>19</v>
      </c>
      <c r="B5" s="21" t="s">
        <v>278</v>
      </c>
      <c r="C5" s="346">
        <f>+C6+C7+C8+C9+C10+C11</f>
        <v>0</v>
      </c>
    </row>
    <row r="6" spans="1:3" s="475" customFormat="1" ht="12" customHeight="1">
      <c r="A6" s="15" t="s">
        <v>107</v>
      </c>
      <c r="B6" s="476" t="s">
        <v>279</v>
      </c>
      <c r="C6" s="349"/>
    </row>
    <row r="7" spans="1:3" s="475" customFormat="1" ht="12" customHeight="1">
      <c r="A7" s="14" t="s">
        <v>108</v>
      </c>
      <c r="B7" s="477" t="s">
        <v>280</v>
      </c>
      <c r="C7" s="348"/>
    </row>
    <row r="8" spans="1:3" s="475" customFormat="1" ht="12" customHeight="1">
      <c r="A8" s="14" t="s">
        <v>109</v>
      </c>
      <c r="B8" s="477" t="s">
        <v>281</v>
      </c>
      <c r="C8" s="348"/>
    </row>
    <row r="9" spans="1:3" s="475" customFormat="1" ht="12" customHeight="1">
      <c r="A9" s="14" t="s">
        <v>110</v>
      </c>
      <c r="B9" s="477" t="s">
        <v>282</v>
      </c>
      <c r="C9" s="348"/>
    </row>
    <row r="10" spans="1:3" s="475" customFormat="1" ht="12" customHeight="1">
      <c r="A10" s="14" t="s">
        <v>159</v>
      </c>
      <c r="B10" s="477" t="s">
        <v>283</v>
      </c>
      <c r="C10" s="348"/>
    </row>
    <row r="11" spans="1:3" s="475" customFormat="1" ht="12" customHeight="1" thickBot="1">
      <c r="A11" s="16" t="s">
        <v>111</v>
      </c>
      <c r="B11" s="478" t="s">
        <v>284</v>
      </c>
      <c r="C11" s="348"/>
    </row>
    <row r="12" spans="1:3" s="475" customFormat="1" ht="12" customHeight="1" thickBot="1">
      <c r="A12" s="20" t="s">
        <v>20</v>
      </c>
      <c r="B12" s="341" t="s">
        <v>285</v>
      </c>
      <c r="C12" s="346">
        <f>+C13+C14+C15+C16+C17</f>
        <v>0</v>
      </c>
    </row>
    <row r="13" spans="1:3" s="475" customFormat="1" ht="12" customHeight="1">
      <c r="A13" s="15" t="s">
        <v>113</v>
      </c>
      <c r="B13" s="476" t="s">
        <v>286</v>
      </c>
      <c r="C13" s="349"/>
    </row>
    <row r="14" spans="1:3" s="475" customFormat="1" ht="12" customHeight="1">
      <c r="A14" s="14" t="s">
        <v>114</v>
      </c>
      <c r="B14" s="477" t="s">
        <v>287</v>
      </c>
      <c r="C14" s="348"/>
    </row>
    <row r="15" spans="1:3" s="475" customFormat="1" ht="12" customHeight="1">
      <c r="A15" s="14" t="s">
        <v>115</v>
      </c>
      <c r="B15" s="477" t="s">
        <v>536</v>
      </c>
      <c r="C15" s="348"/>
    </row>
    <row r="16" spans="1:3" s="475" customFormat="1" ht="12" customHeight="1">
      <c r="A16" s="14" t="s">
        <v>116</v>
      </c>
      <c r="B16" s="477" t="s">
        <v>537</v>
      </c>
      <c r="C16" s="348"/>
    </row>
    <row r="17" spans="1:3" s="475" customFormat="1" ht="12" customHeight="1">
      <c r="A17" s="14" t="s">
        <v>117</v>
      </c>
      <c r="B17" s="477" t="s">
        <v>288</v>
      </c>
      <c r="C17" s="348"/>
    </row>
    <row r="18" spans="1:3" s="475" customFormat="1" ht="12" customHeight="1" thickBot="1">
      <c r="A18" s="16" t="s">
        <v>126</v>
      </c>
      <c r="B18" s="478" t="s">
        <v>289</v>
      </c>
      <c r="C18" s="350"/>
    </row>
    <row r="19" spans="1:3" s="475" customFormat="1" ht="12" customHeight="1" thickBot="1">
      <c r="A19" s="20" t="s">
        <v>21</v>
      </c>
      <c r="B19" s="21" t="s">
        <v>290</v>
      </c>
      <c r="C19" s="346">
        <f>+C20+C21+C22+C23+C24</f>
        <v>0</v>
      </c>
    </row>
    <row r="20" spans="1:3" s="475" customFormat="1" ht="12" customHeight="1">
      <c r="A20" s="15" t="s">
        <v>96</v>
      </c>
      <c r="B20" s="476" t="s">
        <v>291</v>
      </c>
      <c r="C20" s="349"/>
    </row>
    <row r="21" spans="1:3" s="475" customFormat="1" ht="12" customHeight="1">
      <c r="A21" s="14" t="s">
        <v>97</v>
      </c>
      <c r="B21" s="477" t="s">
        <v>292</v>
      </c>
      <c r="C21" s="348"/>
    </row>
    <row r="22" spans="1:3" s="475" customFormat="1" ht="12" customHeight="1">
      <c r="A22" s="14" t="s">
        <v>98</v>
      </c>
      <c r="B22" s="477" t="s">
        <v>538</v>
      </c>
      <c r="C22" s="348"/>
    </row>
    <row r="23" spans="1:3" s="475" customFormat="1" ht="12" customHeight="1">
      <c r="A23" s="14" t="s">
        <v>99</v>
      </c>
      <c r="B23" s="477" t="s">
        <v>539</v>
      </c>
      <c r="C23" s="348"/>
    </row>
    <row r="24" spans="1:3" s="475" customFormat="1" ht="12" customHeight="1">
      <c r="A24" s="14" t="s">
        <v>182</v>
      </c>
      <c r="B24" s="477" t="s">
        <v>293</v>
      </c>
      <c r="C24" s="348"/>
    </row>
    <row r="25" spans="1:3" s="475" customFormat="1" ht="12" customHeight="1" thickBot="1">
      <c r="A25" s="16" t="s">
        <v>183</v>
      </c>
      <c r="B25" s="478" t="s">
        <v>294</v>
      </c>
      <c r="C25" s="350"/>
    </row>
    <row r="26" spans="1:3" s="475" customFormat="1" ht="12" customHeight="1" thickBot="1">
      <c r="A26" s="20" t="s">
        <v>184</v>
      </c>
      <c r="B26" s="21" t="s">
        <v>295</v>
      </c>
      <c r="C26" s="352">
        <f>+C27+C30+C31+C32</f>
        <v>0</v>
      </c>
    </row>
    <row r="27" spans="1:3" s="475" customFormat="1" ht="12" customHeight="1">
      <c r="A27" s="15" t="s">
        <v>296</v>
      </c>
      <c r="B27" s="476" t="s">
        <v>302</v>
      </c>
      <c r="C27" s="471">
        <f>+C28+C29</f>
        <v>0</v>
      </c>
    </row>
    <row r="28" spans="1:3" s="475" customFormat="1" ht="12" customHeight="1">
      <c r="A28" s="14" t="s">
        <v>297</v>
      </c>
      <c r="B28" s="477" t="s">
        <v>303</v>
      </c>
      <c r="C28" s="348"/>
    </row>
    <row r="29" spans="1:3" s="475" customFormat="1" ht="12" customHeight="1">
      <c r="A29" s="14" t="s">
        <v>298</v>
      </c>
      <c r="B29" s="477" t="s">
        <v>304</v>
      </c>
      <c r="C29" s="348"/>
    </row>
    <row r="30" spans="1:3" s="475" customFormat="1" ht="12" customHeight="1">
      <c r="A30" s="14" t="s">
        <v>299</v>
      </c>
      <c r="B30" s="477" t="s">
        <v>305</v>
      </c>
      <c r="C30" s="348"/>
    </row>
    <row r="31" spans="1:3" s="475" customFormat="1" ht="12" customHeight="1">
      <c r="A31" s="14" t="s">
        <v>300</v>
      </c>
      <c r="B31" s="477" t="s">
        <v>306</v>
      </c>
      <c r="C31" s="348"/>
    </row>
    <row r="32" spans="1:3" s="475" customFormat="1" ht="12" customHeight="1" thickBot="1">
      <c r="A32" s="16" t="s">
        <v>301</v>
      </c>
      <c r="B32" s="478" t="s">
        <v>307</v>
      </c>
      <c r="C32" s="350"/>
    </row>
    <row r="33" spans="1:3" s="475" customFormat="1" ht="12" customHeight="1" thickBot="1">
      <c r="A33" s="20" t="s">
        <v>23</v>
      </c>
      <c r="B33" s="21" t="s">
        <v>308</v>
      </c>
      <c r="C33" s="346">
        <f>SUM(C34:C43)</f>
        <v>0</v>
      </c>
    </row>
    <row r="34" spans="1:3" s="475" customFormat="1" ht="12" customHeight="1">
      <c r="A34" s="15" t="s">
        <v>100</v>
      </c>
      <c r="B34" s="476" t="s">
        <v>311</v>
      </c>
      <c r="C34" s="349"/>
    </row>
    <row r="35" spans="1:3" s="475" customFormat="1" ht="12" customHeight="1">
      <c r="A35" s="14" t="s">
        <v>101</v>
      </c>
      <c r="B35" s="477" t="s">
        <v>312</v>
      </c>
      <c r="C35" s="348"/>
    </row>
    <row r="36" spans="1:3" s="475" customFormat="1" ht="12" customHeight="1">
      <c r="A36" s="14" t="s">
        <v>102</v>
      </c>
      <c r="B36" s="477" t="s">
        <v>313</v>
      </c>
      <c r="C36" s="348"/>
    </row>
    <row r="37" spans="1:3" s="475" customFormat="1" ht="12" customHeight="1">
      <c r="A37" s="14" t="s">
        <v>186</v>
      </c>
      <c r="B37" s="477" t="s">
        <v>314</v>
      </c>
      <c r="C37" s="348"/>
    </row>
    <row r="38" spans="1:3" s="475" customFormat="1" ht="12" customHeight="1">
      <c r="A38" s="14" t="s">
        <v>187</v>
      </c>
      <c r="B38" s="477" t="s">
        <v>315</v>
      </c>
      <c r="C38" s="348"/>
    </row>
    <row r="39" spans="1:3" s="475" customFormat="1" ht="12" customHeight="1">
      <c r="A39" s="14" t="s">
        <v>188</v>
      </c>
      <c r="B39" s="477" t="s">
        <v>316</v>
      </c>
      <c r="C39" s="348"/>
    </row>
    <row r="40" spans="1:3" s="475" customFormat="1" ht="12" customHeight="1">
      <c r="A40" s="14" t="s">
        <v>189</v>
      </c>
      <c r="B40" s="477" t="s">
        <v>317</v>
      </c>
      <c r="C40" s="348"/>
    </row>
    <row r="41" spans="1:3" s="475" customFormat="1" ht="12" customHeight="1">
      <c r="A41" s="14" t="s">
        <v>190</v>
      </c>
      <c r="B41" s="477" t="s">
        <v>318</v>
      </c>
      <c r="C41" s="348"/>
    </row>
    <row r="42" spans="1:3" s="475" customFormat="1" ht="12" customHeight="1">
      <c r="A42" s="14" t="s">
        <v>309</v>
      </c>
      <c r="B42" s="477" t="s">
        <v>319</v>
      </c>
      <c r="C42" s="351"/>
    </row>
    <row r="43" spans="1:3" s="475" customFormat="1" ht="12" customHeight="1" thickBot="1">
      <c r="A43" s="16" t="s">
        <v>310</v>
      </c>
      <c r="B43" s="478" t="s">
        <v>320</v>
      </c>
      <c r="C43" s="462"/>
    </row>
    <row r="44" spans="1:3" s="475" customFormat="1" ht="12" customHeight="1" thickBot="1">
      <c r="A44" s="20" t="s">
        <v>24</v>
      </c>
      <c r="B44" s="21" t="s">
        <v>321</v>
      </c>
      <c r="C44" s="346">
        <f>SUM(C45:C49)</f>
        <v>0</v>
      </c>
    </row>
    <row r="45" spans="1:3" s="475" customFormat="1" ht="12" customHeight="1">
      <c r="A45" s="15" t="s">
        <v>103</v>
      </c>
      <c r="B45" s="476" t="s">
        <v>325</v>
      </c>
      <c r="C45" s="526"/>
    </row>
    <row r="46" spans="1:3" s="475" customFormat="1" ht="12" customHeight="1">
      <c r="A46" s="14" t="s">
        <v>104</v>
      </c>
      <c r="B46" s="477" t="s">
        <v>326</v>
      </c>
      <c r="C46" s="351"/>
    </row>
    <row r="47" spans="1:3" s="475" customFormat="1" ht="12" customHeight="1">
      <c r="A47" s="14" t="s">
        <v>322</v>
      </c>
      <c r="B47" s="477" t="s">
        <v>327</v>
      </c>
      <c r="C47" s="351"/>
    </row>
    <row r="48" spans="1:3" s="475" customFormat="1" ht="12" customHeight="1">
      <c r="A48" s="14" t="s">
        <v>323</v>
      </c>
      <c r="B48" s="477" t="s">
        <v>328</v>
      </c>
      <c r="C48" s="351"/>
    </row>
    <row r="49" spans="1:3" s="475" customFormat="1" ht="12" customHeight="1" thickBot="1">
      <c r="A49" s="16" t="s">
        <v>324</v>
      </c>
      <c r="B49" s="478" t="s">
        <v>329</v>
      </c>
      <c r="C49" s="462"/>
    </row>
    <row r="50" spans="1:3" s="475" customFormat="1" ht="12" customHeight="1" thickBot="1">
      <c r="A50" s="20" t="s">
        <v>191</v>
      </c>
      <c r="B50" s="21" t="s">
        <v>330</v>
      </c>
      <c r="C50" s="346">
        <f>SUM(C51:C53)</f>
        <v>0</v>
      </c>
    </row>
    <row r="51" spans="1:3" s="475" customFormat="1" ht="12" customHeight="1">
      <c r="A51" s="15" t="s">
        <v>105</v>
      </c>
      <c r="B51" s="476" t="s">
        <v>331</v>
      </c>
      <c r="C51" s="349"/>
    </row>
    <row r="52" spans="1:3" s="475" customFormat="1" ht="12" customHeight="1">
      <c r="A52" s="14" t="s">
        <v>106</v>
      </c>
      <c r="B52" s="477" t="s">
        <v>540</v>
      </c>
      <c r="C52" s="348"/>
    </row>
    <row r="53" spans="1:3" s="475" customFormat="1" ht="12" customHeight="1">
      <c r="A53" s="14" t="s">
        <v>335</v>
      </c>
      <c r="B53" s="477" t="s">
        <v>333</v>
      </c>
      <c r="C53" s="348"/>
    </row>
    <row r="54" spans="1:3" s="475" customFormat="1" ht="12" customHeight="1" thickBot="1">
      <c r="A54" s="16" t="s">
        <v>336</v>
      </c>
      <c r="B54" s="478" t="s">
        <v>334</v>
      </c>
      <c r="C54" s="350"/>
    </row>
    <row r="55" spans="1:3" s="475" customFormat="1" ht="12" customHeight="1" thickBot="1">
      <c r="A55" s="20" t="s">
        <v>26</v>
      </c>
      <c r="B55" s="341" t="s">
        <v>337</v>
      </c>
      <c r="C55" s="346">
        <f>SUM(C56:C58)</f>
        <v>0</v>
      </c>
    </row>
    <row r="56" spans="1:3" s="475" customFormat="1" ht="12" customHeight="1">
      <c r="A56" s="15" t="s">
        <v>192</v>
      </c>
      <c r="B56" s="476" t="s">
        <v>339</v>
      </c>
      <c r="C56" s="351"/>
    </row>
    <row r="57" spans="1:3" s="475" customFormat="1" ht="12" customHeight="1">
      <c r="A57" s="14" t="s">
        <v>193</v>
      </c>
      <c r="B57" s="477" t="s">
        <v>541</v>
      </c>
      <c r="C57" s="351"/>
    </row>
    <row r="58" spans="1:3" s="475" customFormat="1" ht="12" customHeight="1">
      <c r="A58" s="14" t="s">
        <v>249</v>
      </c>
      <c r="B58" s="477" t="s">
        <v>340</v>
      </c>
      <c r="C58" s="351"/>
    </row>
    <row r="59" spans="1:3" s="475" customFormat="1" ht="12" customHeight="1" thickBot="1">
      <c r="A59" s="16" t="s">
        <v>338</v>
      </c>
      <c r="B59" s="478" t="s">
        <v>341</v>
      </c>
      <c r="C59" s="351"/>
    </row>
    <row r="60" spans="1:3" s="475" customFormat="1" ht="12" customHeight="1" thickBot="1">
      <c r="A60" s="20" t="s">
        <v>27</v>
      </c>
      <c r="B60" s="21" t="s">
        <v>342</v>
      </c>
      <c r="C60" s="352">
        <f>+C5+C12+C19+C26+C33+C44+C50+C55</f>
        <v>0</v>
      </c>
    </row>
    <row r="61" spans="1:3" s="475" customFormat="1" ht="12" customHeight="1" thickBot="1">
      <c r="A61" s="479" t="s">
        <v>343</v>
      </c>
      <c r="B61" s="341" t="s">
        <v>344</v>
      </c>
      <c r="C61" s="346">
        <f>SUM(C62:C64)</f>
        <v>0</v>
      </c>
    </row>
    <row r="62" spans="1:3" s="475" customFormat="1" ht="12" customHeight="1">
      <c r="A62" s="15" t="s">
        <v>377</v>
      </c>
      <c r="B62" s="476" t="s">
        <v>345</v>
      </c>
      <c r="C62" s="351"/>
    </row>
    <row r="63" spans="1:3" s="475" customFormat="1" ht="12" customHeight="1">
      <c r="A63" s="14" t="s">
        <v>386</v>
      </c>
      <c r="B63" s="477" t="s">
        <v>346</v>
      </c>
      <c r="C63" s="351"/>
    </row>
    <row r="64" spans="1:3" s="475" customFormat="1" ht="12" customHeight="1" thickBot="1">
      <c r="A64" s="16" t="s">
        <v>387</v>
      </c>
      <c r="B64" s="480" t="s">
        <v>347</v>
      </c>
      <c r="C64" s="351"/>
    </row>
    <row r="65" spans="1:3" s="475" customFormat="1" ht="12" customHeight="1" thickBot="1">
      <c r="A65" s="479" t="s">
        <v>348</v>
      </c>
      <c r="B65" s="341" t="s">
        <v>349</v>
      </c>
      <c r="C65" s="346">
        <f>SUM(C66:C69)</f>
        <v>0</v>
      </c>
    </row>
    <row r="66" spans="1:3" s="475" customFormat="1" ht="12" customHeight="1">
      <c r="A66" s="15" t="s">
        <v>160</v>
      </c>
      <c r="B66" s="476" t="s">
        <v>350</v>
      </c>
      <c r="C66" s="351"/>
    </row>
    <row r="67" spans="1:3" s="475" customFormat="1" ht="12" customHeight="1">
      <c r="A67" s="14" t="s">
        <v>161</v>
      </c>
      <c r="B67" s="477" t="s">
        <v>351</v>
      </c>
      <c r="C67" s="351"/>
    </row>
    <row r="68" spans="1:3" s="475" customFormat="1" ht="12" customHeight="1">
      <c r="A68" s="14" t="s">
        <v>378</v>
      </c>
      <c r="B68" s="477" t="s">
        <v>352</v>
      </c>
      <c r="C68" s="351"/>
    </row>
    <row r="69" spans="1:3" s="475" customFormat="1" ht="12" customHeight="1" thickBot="1">
      <c r="A69" s="16" t="s">
        <v>379</v>
      </c>
      <c r="B69" s="478" t="s">
        <v>353</v>
      </c>
      <c r="C69" s="351"/>
    </row>
    <row r="70" spans="1:3" s="475" customFormat="1" ht="12" customHeight="1" thickBot="1">
      <c r="A70" s="479" t="s">
        <v>354</v>
      </c>
      <c r="B70" s="341" t="s">
        <v>355</v>
      </c>
      <c r="C70" s="346">
        <f>SUM(C71:C72)</f>
        <v>0</v>
      </c>
    </row>
    <row r="71" spans="1:3" s="475" customFormat="1" ht="12" customHeight="1">
      <c r="A71" s="15" t="s">
        <v>380</v>
      </c>
      <c r="B71" s="476" t="s">
        <v>356</v>
      </c>
      <c r="C71" s="351"/>
    </row>
    <row r="72" spans="1:3" s="475" customFormat="1" ht="12" customHeight="1" thickBot="1">
      <c r="A72" s="16" t="s">
        <v>381</v>
      </c>
      <c r="B72" s="478" t="s">
        <v>357</v>
      </c>
      <c r="C72" s="351"/>
    </row>
    <row r="73" spans="1:3" s="475" customFormat="1" ht="12" customHeight="1" thickBot="1">
      <c r="A73" s="479" t="s">
        <v>358</v>
      </c>
      <c r="B73" s="341" t="s">
        <v>359</v>
      </c>
      <c r="C73" s="346">
        <f>SUM(C74:C76)</f>
        <v>0</v>
      </c>
    </row>
    <row r="74" spans="1:3" s="475" customFormat="1" ht="12" customHeight="1">
      <c r="A74" s="15" t="s">
        <v>382</v>
      </c>
      <c r="B74" s="476" t="s">
        <v>360</v>
      </c>
      <c r="C74" s="351"/>
    </row>
    <row r="75" spans="1:3" s="475" customFormat="1" ht="12" customHeight="1">
      <c r="A75" s="14" t="s">
        <v>383</v>
      </c>
      <c r="B75" s="477" t="s">
        <v>361</v>
      </c>
      <c r="C75" s="351"/>
    </row>
    <row r="76" spans="1:3" s="475" customFormat="1" ht="12" customHeight="1" thickBot="1">
      <c r="A76" s="16" t="s">
        <v>384</v>
      </c>
      <c r="B76" s="478" t="s">
        <v>362</v>
      </c>
      <c r="C76" s="351"/>
    </row>
    <row r="77" spans="1:3" s="475" customFormat="1" ht="12" customHeight="1" thickBot="1">
      <c r="A77" s="479" t="s">
        <v>363</v>
      </c>
      <c r="B77" s="341" t="s">
        <v>385</v>
      </c>
      <c r="C77" s="346">
        <f>SUM(C78:C81)</f>
        <v>0</v>
      </c>
    </row>
    <row r="78" spans="1:3" s="475" customFormat="1" ht="12" customHeight="1">
      <c r="A78" s="481" t="s">
        <v>364</v>
      </c>
      <c r="B78" s="476" t="s">
        <v>365</v>
      </c>
      <c r="C78" s="351"/>
    </row>
    <row r="79" spans="1:3" s="475" customFormat="1" ht="12" customHeight="1">
      <c r="A79" s="482" t="s">
        <v>366</v>
      </c>
      <c r="B79" s="477" t="s">
        <v>367</v>
      </c>
      <c r="C79" s="351"/>
    </row>
    <row r="80" spans="1:3" s="475" customFormat="1" ht="12" customHeight="1">
      <c r="A80" s="482" t="s">
        <v>368</v>
      </c>
      <c r="B80" s="477" t="s">
        <v>369</v>
      </c>
      <c r="C80" s="351"/>
    </row>
    <row r="81" spans="1:3" s="475" customFormat="1" ht="12" customHeight="1" thickBot="1">
      <c r="A81" s="483" t="s">
        <v>370</v>
      </c>
      <c r="B81" s="478" t="s">
        <v>371</v>
      </c>
      <c r="C81" s="351"/>
    </row>
    <row r="82" spans="1:3" s="475" customFormat="1" ht="13.5" customHeight="1" thickBot="1">
      <c r="A82" s="479" t="s">
        <v>372</v>
      </c>
      <c r="B82" s="341" t="s">
        <v>373</v>
      </c>
      <c r="C82" s="527"/>
    </row>
    <row r="83" spans="1:3" s="475" customFormat="1" ht="15.75" customHeight="1" thickBot="1">
      <c r="A83" s="479" t="s">
        <v>374</v>
      </c>
      <c r="B83" s="484" t="s">
        <v>375</v>
      </c>
      <c r="C83" s="352">
        <f>+C61+C65+C70+C73+C77+C82</f>
        <v>0</v>
      </c>
    </row>
    <row r="84" spans="1:3" s="475" customFormat="1" ht="16.5" customHeight="1" thickBot="1">
      <c r="A84" s="485" t="s">
        <v>388</v>
      </c>
      <c r="B84" s="486" t="s">
        <v>376</v>
      </c>
      <c r="C84" s="352">
        <f>+C60+C83</f>
        <v>0</v>
      </c>
    </row>
    <row r="85" spans="1:3" s="475" customFormat="1" ht="83.25" customHeight="1">
      <c r="A85" s="5"/>
      <c r="B85" s="6"/>
      <c r="C85" s="353"/>
    </row>
    <row r="86" spans="1:3" ht="16.5" customHeight="1">
      <c r="A86" s="587" t="s">
        <v>48</v>
      </c>
      <c r="B86" s="587"/>
      <c r="C86" s="587"/>
    </row>
    <row r="87" spans="1:3" s="487" customFormat="1" ht="16.5" customHeight="1" thickBot="1">
      <c r="A87" s="589" t="s">
        <v>164</v>
      </c>
      <c r="B87" s="589"/>
      <c r="C87" s="169" t="s">
        <v>248</v>
      </c>
    </row>
    <row r="88" spans="1:3" ht="37.5" customHeight="1" thickBot="1">
      <c r="A88" s="23" t="s">
        <v>76</v>
      </c>
      <c r="B88" s="24" t="s">
        <v>49</v>
      </c>
      <c r="C88" s="45" t="s">
        <v>277</v>
      </c>
    </row>
    <row r="89" spans="1:3" s="474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19</v>
      </c>
      <c r="B90" s="31" t="s">
        <v>391</v>
      </c>
      <c r="C90" s="345">
        <f>SUM(C91:C95)</f>
        <v>0</v>
      </c>
    </row>
    <row r="91" spans="1:3" ht="12" customHeight="1">
      <c r="A91" s="17" t="s">
        <v>107</v>
      </c>
      <c r="B91" s="10" t="s">
        <v>50</v>
      </c>
      <c r="C91" s="347"/>
    </row>
    <row r="92" spans="1:3" ht="12" customHeight="1">
      <c r="A92" s="14" t="s">
        <v>108</v>
      </c>
      <c r="B92" s="8" t="s">
        <v>194</v>
      </c>
      <c r="C92" s="348"/>
    </row>
    <row r="93" spans="1:3" ht="12" customHeight="1">
      <c r="A93" s="14" t="s">
        <v>109</v>
      </c>
      <c r="B93" s="8" t="s">
        <v>150</v>
      </c>
      <c r="C93" s="350"/>
    </row>
    <row r="94" spans="1:3" ht="12" customHeight="1">
      <c r="A94" s="14" t="s">
        <v>110</v>
      </c>
      <c r="B94" s="11" t="s">
        <v>195</v>
      </c>
      <c r="C94" s="350"/>
    </row>
    <row r="95" spans="1:3" ht="12" customHeight="1">
      <c r="A95" s="14" t="s">
        <v>121</v>
      </c>
      <c r="B95" s="19" t="s">
        <v>196</v>
      </c>
      <c r="C95" s="350"/>
    </row>
    <row r="96" spans="1:3" ht="12" customHeight="1">
      <c r="A96" s="14" t="s">
        <v>111</v>
      </c>
      <c r="B96" s="8" t="s">
        <v>392</v>
      </c>
      <c r="C96" s="350"/>
    </row>
    <row r="97" spans="1:3" ht="12" customHeight="1">
      <c r="A97" s="14" t="s">
        <v>112</v>
      </c>
      <c r="B97" s="172" t="s">
        <v>393</v>
      </c>
      <c r="C97" s="350"/>
    </row>
    <row r="98" spans="1:3" ht="12" customHeight="1">
      <c r="A98" s="14" t="s">
        <v>122</v>
      </c>
      <c r="B98" s="173" t="s">
        <v>394</v>
      </c>
      <c r="C98" s="350"/>
    </row>
    <row r="99" spans="1:3" ht="12" customHeight="1">
      <c r="A99" s="14" t="s">
        <v>123</v>
      </c>
      <c r="B99" s="173" t="s">
        <v>395</v>
      </c>
      <c r="C99" s="350"/>
    </row>
    <row r="100" spans="1:3" ht="12" customHeight="1">
      <c r="A100" s="14" t="s">
        <v>124</v>
      </c>
      <c r="B100" s="172" t="s">
        <v>396</v>
      </c>
      <c r="C100" s="350"/>
    </row>
    <row r="101" spans="1:3" ht="12" customHeight="1">
      <c r="A101" s="14" t="s">
        <v>125</v>
      </c>
      <c r="B101" s="172" t="s">
        <v>397</v>
      </c>
      <c r="C101" s="350"/>
    </row>
    <row r="102" spans="1:3" ht="12" customHeight="1">
      <c r="A102" s="14" t="s">
        <v>127</v>
      </c>
      <c r="B102" s="173" t="s">
        <v>398</v>
      </c>
      <c r="C102" s="350"/>
    </row>
    <row r="103" spans="1:3" ht="12" customHeight="1">
      <c r="A103" s="13" t="s">
        <v>197</v>
      </c>
      <c r="B103" s="174" t="s">
        <v>399</v>
      </c>
      <c r="C103" s="350"/>
    </row>
    <row r="104" spans="1:3" ht="12" customHeight="1">
      <c r="A104" s="14" t="s">
        <v>389</v>
      </c>
      <c r="B104" s="174" t="s">
        <v>400</v>
      </c>
      <c r="C104" s="350"/>
    </row>
    <row r="105" spans="1:3" ht="12" customHeight="1" thickBot="1">
      <c r="A105" s="18" t="s">
        <v>390</v>
      </c>
      <c r="B105" s="175" t="s">
        <v>401</v>
      </c>
      <c r="C105" s="354"/>
    </row>
    <row r="106" spans="1:3" ht="12" customHeight="1" thickBot="1">
      <c r="A106" s="20" t="s">
        <v>20</v>
      </c>
      <c r="B106" s="30" t="s">
        <v>402</v>
      </c>
      <c r="C106" s="346">
        <f>+C107+C109+C111</f>
        <v>0</v>
      </c>
    </row>
    <row r="107" spans="1:3" ht="12" customHeight="1">
      <c r="A107" s="15" t="s">
        <v>113</v>
      </c>
      <c r="B107" s="8" t="s">
        <v>247</v>
      </c>
      <c r="C107" s="349"/>
    </row>
    <row r="108" spans="1:3" ht="12" customHeight="1">
      <c r="A108" s="15" t="s">
        <v>114</v>
      </c>
      <c r="B108" s="12" t="s">
        <v>406</v>
      </c>
      <c r="C108" s="349"/>
    </row>
    <row r="109" spans="1:3" ht="12" customHeight="1">
      <c r="A109" s="15" t="s">
        <v>115</v>
      </c>
      <c r="B109" s="12" t="s">
        <v>198</v>
      </c>
      <c r="C109" s="348"/>
    </row>
    <row r="110" spans="1:3" ht="12" customHeight="1">
      <c r="A110" s="15" t="s">
        <v>116</v>
      </c>
      <c r="B110" s="12" t="s">
        <v>407</v>
      </c>
      <c r="C110" s="313"/>
    </row>
    <row r="111" spans="1:3" ht="12" customHeight="1">
      <c r="A111" s="15" t="s">
        <v>117</v>
      </c>
      <c r="B111" s="343" t="s">
        <v>250</v>
      </c>
      <c r="C111" s="313"/>
    </row>
    <row r="112" spans="1:3" ht="12" customHeight="1">
      <c r="A112" s="15" t="s">
        <v>126</v>
      </c>
      <c r="B112" s="342" t="s">
        <v>542</v>
      </c>
      <c r="C112" s="313"/>
    </row>
    <row r="113" spans="1:3" ht="12" customHeight="1">
      <c r="A113" s="15" t="s">
        <v>128</v>
      </c>
      <c r="B113" s="472" t="s">
        <v>412</v>
      </c>
      <c r="C113" s="313"/>
    </row>
    <row r="114" spans="1:3" ht="15.75">
      <c r="A114" s="15" t="s">
        <v>199</v>
      </c>
      <c r="B114" s="173" t="s">
        <v>395</v>
      </c>
      <c r="C114" s="313"/>
    </row>
    <row r="115" spans="1:3" ht="12" customHeight="1">
      <c r="A115" s="15" t="s">
        <v>200</v>
      </c>
      <c r="B115" s="173" t="s">
        <v>411</v>
      </c>
      <c r="C115" s="313"/>
    </row>
    <row r="116" spans="1:3" ht="12" customHeight="1">
      <c r="A116" s="15" t="s">
        <v>201</v>
      </c>
      <c r="B116" s="173" t="s">
        <v>410</v>
      </c>
      <c r="C116" s="313"/>
    </row>
    <row r="117" spans="1:3" ht="12" customHeight="1">
      <c r="A117" s="15" t="s">
        <v>403</v>
      </c>
      <c r="B117" s="173" t="s">
        <v>398</v>
      </c>
      <c r="C117" s="313"/>
    </row>
    <row r="118" spans="1:3" ht="12" customHeight="1">
      <c r="A118" s="15" t="s">
        <v>404</v>
      </c>
      <c r="B118" s="173" t="s">
        <v>409</v>
      </c>
      <c r="C118" s="313"/>
    </row>
    <row r="119" spans="1:3" ht="16.5" thickBot="1">
      <c r="A119" s="13" t="s">
        <v>405</v>
      </c>
      <c r="B119" s="173" t="s">
        <v>408</v>
      </c>
      <c r="C119" s="315"/>
    </row>
    <row r="120" spans="1:3" ht="12" customHeight="1" thickBot="1">
      <c r="A120" s="20" t="s">
        <v>21</v>
      </c>
      <c r="B120" s="153" t="s">
        <v>413</v>
      </c>
      <c r="C120" s="346">
        <f>+C121+C122</f>
        <v>0</v>
      </c>
    </row>
    <row r="121" spans="1:3" ht="12" customHeight="1">
      <c r="A121" s="15" t="s">
        <v>96</v>
      </c>
      <c r="B121" s="9" t="s">
        <v>63</v>
      </c>
      <c r="C121" s="349"/>
    </row>
    <row r="122" spans="1:3" ht="12" customHeight="1" thickBot="1">
      <c r="A122" s="16" t="s">
        <v>97</v>
      </c>
      <c r="B122" s="12" t="s">
        <v>64</v>
      </c>
      <c r="C122" s="350"/>
    </row>
    <row r="123" spans="1:3" ht="12" customHeight="1" thickBot="1">
      <c r="A123" s="20" t="s">
        <v>22</v>
      </c>
      <c r="B123" s="153" t="s">
        <v>414</v>
      </c>
      <c r="C123" s="346">
        <f>+C90+C106+C120</f>
        <v>0</v>
      </c>
    </row>
    <row r="124" spans="1:3" ht="12" customHeight="1" thickBot="1">
      <c r="A124" s="20" t="s">
        <v>23</v>
      </c>
      <c r="B124" s="153" t="s">
        <v>415</v>
      </c>
      <c r="C124" s="346">
        <f>+C125+C126+C127</f>
        <v>0</v>
      </c>
    </row>
    <row r="125" spans="1:3" ht="12" customHeight="1">
      <c r="A125" s="15" t="s">
        <v>100</v>
      </c>
      <c r="B125" s="9" t="s">
        <v>416</v>
      </c>
      <c r="C125" s="313"/>
    </row>
    <row r="126" spans="1:3" ht="12" customHeight="1">
      <c r="A126" s="15" t="s">
        <v>101</v>
      </c>
      <c r="B126" s="9" t="s">
        <v>417</v>
      </c>
      <c r="C126" s="313"/>
    </row>
    <row r="127" spans="1:3" ht="12" customHeight="1" thickBot="1">
      <c r="A127" s="13" t="s">
        <v>102</v>
      </c>
      <c r="B127" s="7" t="s">
        <v>418</v>
      </c>
      <c r="C127" s="313"/>
    </row>
    <row r="128" spans="1:3" ht="12" customHeight="1" thickBot="1">
      <c r="A128" s="20" t="s">
        <v>24</v>
      </c>
      <c r="B128" s="153" t="s">
        <v>483</v>
      </c>
      <c r="C128" s="346">
        <f>+C129+C130+C131+C132</f>
        <v>0</v>
      </c>
    </row>
    <row r="129" spans="1:3" ht="12" customHeight="1">
      <c r="A129" s="15" t="s">
        <v>103</v>
      </c>
      <c r="B129" s="9" t="s">
        <v>419</v>
      </c>
      <c r="C129" s="313"/>
    </row>
    <row r="130" spans="1:3" ht="12" customHeight="1">
      <c r="A130" s="15" t="s">
        <v>104</v>
      </c>
      <c r="B130" s="9" t="s">
        <v>420</v>
      </c>
      <c r="C130" s="313"/>
    </row>
    <row r="131" spans="1:3" ht="12" customHeight="1">
      <c r="A131" s="15" t="s">
        <v>322</v>
      </c>
      <c r="B131" s="9" t="s">
        <v>421</v>
      </c>
      <c r="C131" s="313"/>
    </row>
    <row r="132" spans="1:3" ht="12" customHeight="1" thickBot="1">
      <c r="A132" s="13" t="s">
        <v>323</v>
      </c>
      <c r="B132" s="7" t="s">
        <v>422</v>
      </c>
      <c r="C132" s="313"/>
    </row>
    <row r="133" spans="1:3" ht="12" customHeight="1" thickBot="1">
      <c r="A133" s="20" t="s">
        <v>25</v>
      </c>
      <c r="B133" s="153" t="s">
        <v>423</v>
      </c>
      <c r="C133" s="352">
        <f>+C134+C135+C136+C137</f>
        <v>0</v>
      </c>
    </row>
    <row r="134" spans="1:3" ht="12" customHeight="1">
      <c r="A134" s="15" t="s">
        <v>105</v>
      </c>
      <c r="B134" s="9" t="s">
        <v>424</v>
      </c>
      <c r="C134" s="313"/>
    </row>
    <row r="135" spans="1:3" ht="12" customHeight="1">
      <c r="A135" s="15" t="s">
        <v>106</v>
      </c>
      <c r="B135" s="9" t="s">
        <v>434</v>
      </c>
      <c r="C135" s="313"/>
    </row>
    <row r="136" spans="1:3" ht="12" customHeight="1">
      <c r="A136" s="15" t="s">
        <v>335</v>
      </c>
      <c r="B136" s="9" t="s">
        <v>425</v>
      </c>
      <c r="C136" s="313"/>
    </row>
    <row r="137" spans="1:3" ht="12" customHeight="1" thickBot="1">
      <c r="A137" s="13" t="s">
        <v>336</v>
      </c>
      <c r="B137" s="7" t="s">
        <v>426</v>
      </c>
      <c r="C137" s="313"/>
    </row>
    <row r="138" spans="1:3" ht="12" customHeight="1" thickBot="1">
      <c r="A138" s="20" t="s">
        <v>26</v>
      </c>
      <c r="B138" s="153" t="s">
        <v>427</v>
      </c>
      <c r="C138" s="355">
        <f>+C139+C140+C141+C142</f>
        <v>0</v>
      </c>
    </row>
    <row r="139" spans="1:3" ht="12" customHeight="1">
      <c r="A139" s="15" t="s">
        <v>192</v>
      </c>
      <c r="B139" s="9" t="s">
        <v>428</v>
      </c>
      <c r="C139" s="313"/>
    </row>
    <row r="140" spans="1:3" ht="12" customHeight="1">
      <c r="A140" s="15" t="s">
        <v>193</v>
      </c>
      <c r="B140" s="9" t="s">
        <v>429</v>
      </c>
      <c r="C140" s="313"/>
    </row>
    <row r="141" spans="1:3" ht="12" customHeight="1">
      <c r="A141" s="15" t="s">
        <v>249</v>
      </c>
      <c r="B141" s="9" t="s">
        <v>430</v>
      </c>
      <c r="C141" s="313"/>
    </row>
    <row r="142" spans="1:3" ht="12" customHeight="1" thickBot="1">
      <c r="A142" s="15" t="s">
        <v>338</v>
      </c>
      <c r="B142" s="9" t="s">
        <v>431</v>
      </c>
      <c r="C142" s="313"/>
    </row>
    <row r="143" spans="1:9" ht="15" customHeight="1" thickBot="1">
      <c r="A143" s="20" t="s">
        <v>27</v>
      </c>
      <c r="B143" s="153" t="s">
        <v>432</v>
      </c>
      <c r="C143" s="488">
        <f>+C124+C128+C133+C138</f>
        <v>0</v>
      </c>
      <c r="F143" s="489"/>
      <c r="G143" s="490"/>
      <c r="H143" s="490"/>
      <c r="I143" s="490"/>
    </row>
    <row r="144" spans="1:3" s="475" customFormat="1" ht="12.75" customHeight="1" thickBot="1">
      <c r="A144" s="344" t="s">
        <v>28</v>
      </c>
      <c r="B144" s="438" t="s">
        <v>433</v>
      </c>
      <c r="C144" s="488">
        <f>+C123+C143</f>
        <v>0</v>
      </c>
    </row>
    <row r="145" ht="7.5" customHeight="1"/>
    <row r="146" spans="1:3" ht="15.75">
      <c r="A146" s="590" t="s">
        <v>435</v>
      </c>
      <c r="B146" s="590"/>
      <c r="C146" s="590"/>
    </row>
    <row r="147" spans="1:3" ht="15" customHeight="1" thickBot="1">
      <c r="A147" s="588" t="s">
        <v>165</v>
      </c>
      <c r="B147" s="588"/>
      <c r="C147" s="356" t="s">
        <v>248</v>
      </c>
    </row>
    <row r="148" spans="1:4" ht="13.5" customHeight="1" thickBot="1">
      <c r="A148" s="20">
        <v>1</v>
      </c>
      <c r="B148" s="30" t="s">
        <v>436</v>
      </c>
      <c r="C148" s="346">
        <f>+C60-C123</f>
        <v>0</v>
      </c>
      <c r="D148" s="491"/>
    </row>
    <row r="149" spans="1:3" ht="27.75" customHeight="1" thickBot="1">
      <c r="A149" s="20" t="s">
        <v>20</v>
      </c>
      <c r="B149" s="30" t="s">
        <v>437</v>
      </c>
      <c r="C149" s="346">
        <f>+C83-C143</f>
        <v>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Pula Község Önkormányzata
2014. ÉVI KÖLTSÉGVETÉS
ÁLLAMI (ÁLLAMIGAZGATÁSI) FELADATOK MÉRLEGE
&amp;R&amp;"Times New Roman CE,Félkövér dőlt"&amp;11 1.4. melléklet a ........./2014. (.......)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1"/>
  <sheetViews>
    <sheetView zoomScale="115" zoomScaleNormal="115" zoomScaleSheetLayoutView="100" workbookViewId="0" topLeftCell="A1">
      <selection activeCell="E30" sqref="E30"/>
    </sheetView>
  </sheetViews>
  <sheetFormatPr defaultColWidth="9.00390625" defaultRowHeight="12.75"/>
  <cols>
    <col min="1" max="1" width="6.875" style="62" customWidth="1"/>
    <col min="2" max="2" width="45.125" style="228" customWidth="1"/>
    <col min="3" max="3" width="11.875" style="62" customWidth="1"/>
    <col min="4" max="5" width="11.00390625" style="62" customWidth="1"/>
    <col min="6" max="6" width="49.00390625" style="62" customWidth="1"/>
    <col min="7" max="7" width="11.00390625" style="62" customWidth="1"/>
    <col min="8" max="9" width="11.125" style="62" customWidth="1"/>
    <col min="10" max="16384" width="9.375" style="62" customWidth="1"/>
  </cols>
  <sheetData>
    <row r="1" spans="2:9" ht="39.75" customHeight="1">
      <c r="B1" s="368" t="s">
        <v>169</v>
      </c>
      <c r="C1" s="369"/>
      <c r="D1" s="369"/>
      <c r="E1" s="369"/>
      <c r="F1" s="369"/>
      <c r="G1" s="369"/>
      <c r="H1" s="369"/>
      <c r="I1" s="369"/>
    </row>
    <row r="2" spans="2:9" ht="14.25" thickBot="1">
      <c r="B2" s="585" t="s">
        <v>591</v>
      </c>
      <c r="G2" s="370" t="s">
        <v>67</v>
      </c>
      <c r="H2" s="370" t="s">
        <v>597</v>
      </c>
      <c r="I2" s="370" t="s">
        <v>597</v>
      </c>
    </row>
    <row r="3" spans="1:9" ht="18" customHeight="1" thickBot="1">
      <c r="A3" s="591" t="s">
        <v>76</v>
      </c>
      <c r="B3" s="371" t="s">
        <v>59</v>
      </c>
      <c r="C3" s="372"/>
      <c r="D3" s="372"/>
      <c r="E3" s="372"/>
      <c r="F3" s="371" t="s">
        <v>61</v>
      </c>
      <c r="G3" s="373"/>
      <c r="H3" s="373"/>
      <c r="I3" s="373"/>
    </row>
    <row r="4" spans="1:9" s="374" customFormat="1" ht="45.75" customHeight="1" thickBot="1">
      <c r="A4" s="592"/>
      <c r="B4" s="229" t="s">
        <v>68</v>
      </c>
      <c r="C4" s="230" t="s">
        <v>277</v>
      </c>
      <c r="D4" s="230" t="s">
        <v>600</v>
      </c>
      <c r="E4" s="230" t="s">
        <v>604</v>
      </c>
      <c r="F4" s="229" t="s">
        <v>68</v>
      </c>
      <c r="G4" s="58" t="s">
        <v>277</v>
      </c>
      <c r="H4" s="58" t="s">
        <v>601</v>
      </c>
      <c r="I4" s="58" t="s">
        <v>605</v>
      </c>
    </row>
    <row r="5" spans="1:9" s="379" customFormat="1" ht="12" customHeight="1" thickBot="1">
      <c r="A5" s="375">
        <v>1</v>
      </c>
      <c r="B5" s="376">
        <v>2</v>
      </c>
      <c r="C5" s="377" t="s">
        <v>21</v>
      </c>
      <c r="D5" s="377" t="s">
        <v>21</v>
      </c>
      <c r="E5" s="377" t="s">
        <v>21</v>
      </c>
      <c r="F5" s="376" t="s">
        <v>22</v>
      </c>
      <c r="G5" s="378" t="s">
        <v>23</v>
      </c>
      <c r="H5" s="378" t="s">
        <v>23</v>
      </c>
      <c r="I5" s="378" t="s">
        <v>23</v>
      </c>
    </row>
    <row r="6" spans="1:9" ht="12.75" customHeight="1">
      <c r="A6" s="380" t="s">
        <v>19</v>
      </c>
      <c r="B6" s="381" t="s">
        <v>438</v>
      </c>
      <c r="C6" s="357">
        <v>12147</v>
      </c>
      <c r="D6" s="357">
        <v>12324</v>
      </c>
      <c r="E6" s="357">
        <v>12441</v>
      </c>
      <c r="F6" s="381" t="s">
        <v>69</v>
      </c>
      <c r="G6" s="363">
        <v>4550</v>
      </c>
      <c r="H6" s="363">
        <v>5874</v>
      </c>
      <c r="I6" s="363">
        <v>6210</v>
      </c>
    </row>
    <row r="7" spans="1:9" ht="12.75" customHeight="1">
      <c r="A7" s="382" t="s">
        <v>20</v>
      </c>
      <c r="B7" s="383" t="s">
        <v>439</v>
      </c>
      <c r="C7" s="358">
        <v>1335</v>
      </c>
      <c r="D7" s="358">
        <v>2591</v>
      </c>
      <c r="E7" s="358">
        <v>2865</v>
      </c>
      <c r="F7" s="383" t="s">
        <v>194</v>
      </c>
      <c r="G7" s="364">
        <v>1117</v>
      </c>
      <c r="H7" s="364">
        <v>1294</v>
      </c>
      <c r="I7" s="364">
        <v>1345</v>
      </c>
    </row>
    <row r="8" spans="1:9" ht="12.75" customHeight="1">
      <c r="A8" s="382" t="s">
        <v>21</v>
      </c>
      <c r="B8" s="383" t="s">
        <v>488</v>
      </c>
      <c r="C8" s="358"/>
      <c r="D8" s="358"/>
      <c r="E8" s="358"/>
      <c r="F8" s="383" t="s">
        <v>253</v>
      </c>
      <c r="G8" s="364">
        <v>6946</v>
      </c>
      <c r="H8" s="364">
        <v>7086</v>
      </c>
      <c r="I8" s="364">
        <v>8238</v>
      </c>
    </row>
    <row r="9" spans="1:9" ht="12.75" customHeight="1">
      <c r="A9" s="382" t="s">
        <v>22</v>
      </c>
      <c r="B9" s="383" t="s">
        <v>185</v>
      </c>
      <c r="C9" s="358">
        <v>2354</v>
      </c>
      <c r="D9" s="358">
        <v>2354</v>
      </c>
      <c r="E9" s="358">
        <v>2354</v>
      </c>
      <c r="F9" s="383" t="s">
        <v>195</v>
      </c>
      <c r="G9" s="364">
        <v>2599</v>
      </c>
      <c r="H9" s="364">
        <v>2599</v>
      </c>
      <c r="I9" s="364">
        <v>2599</v>
      </c>
    </row>
    <row r="10" spans="1:9" ht="12.75" customHeight="1">
      <c r="A10" s="382" t="s">
        <v>23</v>
      </c>
      <c r="B10" s="384" t="s">
        <v>440</v>
      </c>
      <c r="C10" s="358"/>
      <c r="D10" s="358"/>
      <c r="E10" s="358">
        <v>152</v>
      </c>
      <c r="F10" s="383" t="s">
        <v>196</v>
      </c>
      <c r="G10" s="364">
        <v>1634</v>
      </c>
      <c r="H10" s="364">
        <v>1634</v>
      </c>
      <c r="I10" s="364">
        <v>1634</v>
      </c>
    </row>
    <row r="11" spans="1:9" ht="12.75" customHeight="1">
      <c r="A11" s="382" t="s">
        <v>24</v>
      </c>
      <c r="B11" s="383" t="s">
        <v>441</v>
      </c>
      <c r="C11" s="359"/>
      <c r="D11" s="359"/>
      <c r="E11" s="359"/>
      <c r="F11" s="383" t="s">
        <v>550</v>
      </c>
      <c r="G11" s="364">
        <v>772</v>
      </c>
      <c r="H11" s="364">
        <v>2187</v>
      </c>
      <c r="I11" s="364">
        <v>2135</v>
      </c>
    </row>
    <row r="12" spans="1:9" ht="12.75" customHeight="1">
      <c r="A12" s="382" t="s">
        <v>25</v>
      </c>
      <c r="B12" s="383" t="s">
        <v>320</v>
      </c>
      <c r="C12" s="358">
        <v>860</v>
      </c>
      <c r="D12" s="358">
        <v>860</v>
      </c>
      <c r="E12" s="358">
        <v>860</v>
      </c>
      <c r="F12" s="51"/>
      <c r="G12" s="364"/>
      <c r="H12" s="364"/>
      <c r="I12" s="364"/>
    </row>
    <row r="13" spans="1:9" ht="12.75" customHeight="1">
      <c r="A13" s="382" t="s">
        <v>26</v>
      </c>
      <c r="B13" s="51"/>
      <c r="C13" s="358"/>
      <c r="D13" s="358"/>
      <c r="E13" s="358"/>
      <c r="F13" s="51"/>
      <c r="G13" s="364"/>
      <c r="H13" s="364"/>
      <c r="I13" s="364"/>
    </row>
    <row r="14" spans="1:9" ht="12.75" customHeight="1">
      <c r="A14" s="382" t="s">
        <v>27</v>
      </c>
      <c r="B14" s="492"/>
      <c r="C14" s="359"/>
      <c r="D14" s="359"/>
      <c r="E14" s="359"/>
      <c r="F14" s="51"/>
      <c r="G14" s="364"/>
      <c r="H14" s="364"/>
      <c r="I14" s="364"/>
    </row>
    <row r="15" spans="1:9" ht="12.75" customHeight="1">
      <c r="A15" s="382" t="s">
        <v>28</v>
      </c>
      <c r="B15" s="51"/>
      <c r="C15" s="358"/>
      <c r="D15" s="358"/>
      <c r="E15" s="358"/>
      <c r="F15" s="51"/>
      <c r="G15" s="364"/>
      <c r="H15" s="364"/>
      <c r="I15" s="364"/>
    </row>
    <row r="16" spans="1:9" ht="12.75" customHeight="1">
      <c r="A16" s="382" t="s">
        <v>29</v>
      </c>
      <c r="B16" s="51"/>
      <c r="C16" s="358"/>
      <c r="D16" s="358"/>
      <c r="E16" s="358"/>
      <c r="F16" s="51"/>
      <c r="G16" s="364"/>
      <c r="H16" s="364"/>
      <c r="I16" s="364"/>
    </row>
    <row r="17" spans="1:9" ht="12.75" customHeight="1" thickBot="1">
      <c r="A17" s="382" t="s">
        <v>30</v>
      </c>
      <c r="B17" s="64"/>
      <c r="C17" s="360"/>
      <c r="D17" s="360"/>
      <c r="E17" s="360"/>
      <c r="F17" s="51"/>
      <c r="G17" s="365"/>
      <c r="H17" s="365"/>
      <c r="I17" s="365"/>
    </row>
    <row r="18" spans="1:9" ht="15.75" customHeight="1" thickBot="1">
      <c r="A18" s="385" t="s">
        <v>31</v>
      </c>
      <c r="B18" s="155" t="s">
        <v>489</v>
      </c>
      <c r="C18" s="361">
        <f>+C6+C7+C9+C10+C12+C13+C14+C15+C16+C17</f>
        <v>16696</v>
      </c>
      <c r="D18" s="361">
        <f>+D6+D7+D9+D10+D12+D13+D14+D15+D16+D17</f>
        <v>18129</v>
      </c>
      <c r="E18" s="361">
        <f>+E6+E7+E9+E10+E12+E13+E14+E15+E16+E17</f>
        <v>18672</v>
      </c>
      <c r="F18" s="155" t="s">
        <v>449</v>
      </c>
      <c r="G18" s="366">
        <f>SUM(G6:G17)</f>
        <v>17618</v>
      </c>
      <c r="H18" s="366">
        <f>SUM(H6:H17)</f>
        <v>20674</v>
      </c>
      <c r="I18" s="366">
        <f>SUM(I6:I17)</f>
        <v>22161</v>
      </c>
    </row>
    <row r="19" spans="1:9" ht="12.75" customHeight="1">
      <c r="A19" s="386" t="s">
        <v>32</v>
      </c>
      <c r="B19" s="387" t="s">
        <v>444</v>
      </c>
      <c r="C19" s="559">
        <v>922</v>
      </c>
      <c r="D19" s="559">
        <v>2545</v>
      </c>
      <c r="E19" s="559">
        <v>3489</v>
      </c>
      <c r="F19" s="388" t="s">
        <v>202</v>
      </c>
      <c r="G19" s="367"/>
      <c r="H19" s="367"/>
      <c r="I19" s="367"/>
    </row>
    <row r="20" spans="1:9" ht="12.75" customHeight="1">
      <c r="A20" s="389" t="s">
        <v>33</v>
      </c>
      <c r="B20" s="388" t="s">
        <v>245</v>
      </c>
      <c r="C20" s="97">
        <v>922</v>
      </c>
      <c r="D20" s="97">
        <v>2545</v>
      </c>
      <c r="E20" s="97">
        <v>3489</v>
      </c>
      <c r="F20" s="388" t="s">
        <v>448</v>
      </c>
      <c r="G20" s="98"/>
      <c r="H20" s="98"/>
      <c r="I20" s="98"/>
    </row>
    <row r="21" spans="1:9" ht="12.75" customHeight="1">
      <c r="A21" s="389" t="s">
        <v>34</v>
      </c>
      <c r="B21" s="388" t="s">
        <v>246</v>
      </c>
      <c r="C21" s="97"/>
      <c r="D21" s="97"/>
      <c r="E21" s="97"/>
      <c r="F21" s="388" t="s">
        <v>167</v>
      </c>
      <c r="G21" s="98"/>
      <c r="H21" s="98"/>
      <c r="I21" s="98"/>
    </row>
    <row r="22" spans="1:9" ht="12.75" customHeight="1">
      <c r="A22" s="389" t="s">
        <v>35</v>
      </c>
      <c r="B22" s="388" t="s">
        <v>251</v>
      </c>
      <c r="C22" s="97"/>
      <c r="D22" s="97"/>
      <c r="E22" s="97"/>
      <c r="F22" s="388" t="s">
        <v>168</v>
      </c>
      <c r="G22" s="98"/>
      <c r="H22" s="98"/>
      <c r="I22" s="98"/>
    </row>
    <row r="23" spans="1:9" ht="12.75" customHeight="1">
      <c r="A23" s="389" t="s">
        <v>36</v>
      </c>
      <c r="B23" s="388" t="s">
        <v>252</v>
      </c>
      <c r="C23" s="97"/>
      <c r="D23" s="97"/>
      <c r="E23" s="97"/>
      <c r="F23" s="387" t="s">
        <v>254</v>
      </c>
      <c r="G23" s="98"/>
      <c r="H23" s="98"/>
      <c r="I23" s="98"/>
    </row>
    <row r="24" spans="1:9" ht="12.75" customHeight="1">
      <c r="A24" s="389" t="s">
        <v>37</v>
      </c>
      <c r="B24" s="388" t="s">
        <v>445</v>
      </c>
      <c r="C24" s="390">
        <f>+C25+C26</f>
        <v>0</v>
      </c>
      <c r="D24" s="390">
        <f>+D25+D26</f>
        <v>0</v>
      </c>
      <c r="E24" s="390">
        <f>+E25+E26</f>
        <v>0</v>
      </c>
      <c r="F24" s="388" t="s">
        <v>203</v>
      </c>
      <c r="G24" s="98"/>
      <c r="H24" s="98"/>
      <c r="I24" s="98"/>
    </row>
    <row r="25" spans="1:9" ht="12.75" customHeight="1">
      <c r="A25" s="386" t="s">
        <v>38</v>
      </c>
      <c r="B25" s="387" t="s">
        <v>442</v>
      </c>
      <c r="C25" s="362"/>
      <c r="D25" s="362"/>
      <c r="E25" s="362"/>
      <c r="F25" s="381" t="s">
        <v>204</v>
      </c>
      <c r="G25" s="367"/>
      <c r="H25" s="367"/>
      <c r="I25" s="367"/>
    </row>
    <row r="26" spans="1:9" ht="12.75" customHeight="1" thickBot="1">
      <c r="A26" s="389" t="s">
        <v>39</v>
      </c>
      <c r="B26" s="388" t="s">
        <v>443</v>
      </c>
      <c r="C26" s="97"/>
      <c r="D26" s="97"/>
      <c r="E26" s="97"/>
      <c r="F26" s="51"/>
      <c r="G26" s="98"/>
      <c r="H26" s="98"/>
      <c r="I26" s="98"/>
    </row>
    <row r="27" spans="1:9" ht="15.75" customHeight="1" thickBot="1">
      <c r="A27" s="385" t="s">
        <v>40</v>
      </c>
      <c r="B27" s="155" t="s">
        <v>446</v>
      </c>
      <c r="C27" s="361">
        <f>+C19+C24</f>
        <v>922</v>
      </c>
      <c r="D27" s="361">
        <f>+D19+D24</f>
        <v>2545</v>
      </c>
      <c r="E27" s="361">
        <v>3489</v>
      </c>
      <c r="F27" s="155" t="s">
        <v>450</v>
      </c>
      <c r="G27" s="366">
        <f>SUM(G19:G26)</f>
        <v>0</v>
      </c>
      <c r="H27" s="366">
        <f>SUM(H19:H26)</f>
        <v>0</v>
      </c>
      <c r="I27" s="366">
        <f>SUM(I19:I26)</f>
        <v>0</v>
      </c>
    </row>
    <row r="28" spans="1:9" ht="13.5" thickBot="1">
      <c r="A28" s="385" t="s">
        <v>41</v>
      </c>
      <c r="B28" s="391" t="s">
        <v>447</v>
      </c>
      <c r="C28" s="392">
        <f>+C18+C27</f>
        <v>17618</v>
      </c>
      <c r="D28" s="392">
        <f>+D18+D27</f>
        <v>20674</v>
      </c>
      <c r="E28" s="392">
        <f>+E18+E27</f>
        <v>22161</v>
      </c>
      <c r="F28" s="391" t="s">
        <v>451</v>
      </c>
      <c r="G28" s="392">
        <f>+G18+G27</f>
        <v>17618</v>
      </c>
      <c r="H28" s="392">
        <f>+H18+H27</f>
        <v>20674</v>
      </c>
      <c r="I28" s="392">
        <f>+I18+I27</f>
        <v>22161</v>
      </c>
    </row>
    <row r="29" spans="1:9" ht="13.5" thickBot="1">
      <c r="A29" s="385" t="s">
        <v>42</v>
      </c>
      <c r="B29" s="391" t="s">
        <v>180</v>
      </c>
      <c r="C29" s="392">
        <v>922</v>
      </c>
      <c r="D29" s="392">
        <v>2545</v>
      </c>
      <c r="E29" s="392">
        <v>3489</v>
      </c>
      <c r="F29" s="391" t="s">
        <v>181</v>
      </c>
      <c r="G29" s="392" t="str">
        <f>IF(C18-G18&gt;0,C18-G18,"-")</f>
        <v>-</v>
      </c>
      <c r="H29" s="392" t="str">
        <f>IF(E18-H18&gt;0,E18-H18,"-")</f>
        <v>-</v>
      </c>
      <c r="I29" s="392"/>
    </row>
    <row r="30" spans="1:9" ht="13.5" thickBot="1">
      <c r="A30" s="385" t="s">
        <v>43</v>
      </c>
      <c r="B30" s="391" t="s">
        <v>255</v>
      </c>
      <c r="C30" s="392"/>
      <c r="D30" s="392" t="str">
        <f>IF(D18+D19-G28&lt;0,G28-(D18+D19),"-")</f>
        <v>-</v>
      </c>
      <c r="E30" s="392" t="str">
        <f>IF(E18+E19-H28&lt;0,H28-(E18+E19),"-")</f>
        <v>-</v>
      </c>
      <c r="F30" s="391" t="s">
        <v>256</v>
      </c>
      <c r="G30" s="392" t="str">
        <f>IF(C18+C19-G28&gt;0,C18+C19-G28,"-")</f>
        <v>-</v>
      </c>
      <c r="H30" s="392"/>
      <c r="I30" s="392"/>
    </row>
    <row r="31" spans="2:6" ht="18.75">
      <c r="B31" s="593"/>
      <c r="C31" s="593"/>
      <c r="D31" s="593"/>
      <c r="E31" s="593"/>
      <c r="F31" s="593"/>
    </row>
  </sheetData>
  <sheetProtection/>
  <mergeCells count="2">
    <mergeCell ref="A3:A4"/>
    <mergeCell ref="B31:F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zoomScaleSheetLayoutView="115" workbookViewId="0" topLeftCell="A1">
      <selection activeCell="F2" sqref="F2"/>
    </sheetView>
  </sheetViews>
  <sheetFormatPr defaultColWidth="9.00390625" defaultRowHeight="12.75"/>
  <cols>
    <col min="1" max="1" width="6.875" style="62" customWidth="1"/>
    <col min="2" max="2" width="55.125" style="228" customWidth="1"/>
    <col min="3" max="5" width="16.375" style="62" customWidth="1"/>
    <col min="6" max="6" width="55.125" style="62" customWidth="1"/>
    <col min="7" max="9" width="16.375" style="62" customWidth="1"/>
    <col min="10" max="16384" width="9.375" style="62" customWidth="1"/>
  </cols>
  <sheetData>
    <row r="1" spans="2:9" ht="31.5" customHeight="1">
      <c r="B1" s="368" t="s">
        <v>170</v>
      </c>
      <c r="C1" s="369"/>
      <c r="D1" s="369"/>
      <c r="E1" s="369"/>
      <c r="F1" s="369"/>
      <c r="G1" s="369"/>
      <c r="H1" s="369"/>
      <c r="I1" s="369"/>
    </row>
    <row r="2" spans="2:9" ht="14.25" thickBot="1">
      <c r="B2" s="585" t="s">
        <v>591</v>
      </c>
      <c r="G2" s="370" t="s">
        <v>597</v>
      </c>
      <c r="H2" s="370"/>
      <c r="I2" s="370" t="s">
        <v>67</v>
      </c>
    </row>
    <row r="3" spans="1:9" ht="13.5" thickBot="1">
      <c r="A3" s="594" t="s">
        <v>76</v>
      </c>
      <c r="B3" s="371" t="s">
        <v>59</v>
      </c>
      <c r="C3" s="372"/>
      <c r="D3" s="372"/>
      <c r="E3" s="372"/>
      <c r="F3" s="371" t="s">
        <v>61</v>
      </c>
      <c r="G3" s="373"/>
      <c r="H3" s="373"/>
      <c r="I3" s="373"/>
    </row>
    <row r="4" spans="1:9" s="374" customFormat="1" ht="48.75" thickBot="1">
      <c r="A4" s="595"/>
      <c r="B4" s="229" t="s">
        <v>68</v>
      </c>
      <c r="C4" s="230" t="s">
        <v>277</v>
      </c>
      <c r="D4" s="230" t="s">
        <v>606</v>
      </c>
      <c r="E4" s="230" t="s">
        <v>607</v>
      </c>
      <c r="F4" s="229" t="s">
        <v>68</v>
      </c>
      <c r="G4" s="230" t="s">
        <v>277</v>
      </c>
      <c r="H4" s="230" t="s">
        <v>599</v>
      </c>
      <c r="I4" s="230" t="s">
        <v>608</v>
      </c>
    </row>
    <row r="5" spans="1:9" s="374" customFormat="1" ht="13.5" thickBot="1">
      <c r="A5" s="375">
        <v>1</v>
      </c>
      <c r="B5" s="376">
        <v>2</v>
      </c>
      <c r="C5" s="377">
        <v>3</v>
      </c>
      <c r="D5" s="377">
        <v>3</v>
      </c>
      <c r="E5" s="377">
        <v>3</v>
      </c>
      <c r="F5" s="376">
        <v>4</v>
      </c>
      <c r="G5" s="378">
        <v>5</v>
      </c>
      <c r="H5" s="378">
        <v>5</v>
      </c>
      <c r="I5" s="378">
        <v>5</v>
      </c>
    </row>
    <row r="6" spans="1:9" ht="12.75" customHeight="1">
      <c r="A6" s="380" t="s">
        <v>19</v>
      </c>
      <c r="B6" s="381" t="s">
        <v>452</v>
      </c>
      <c r="C6" s="357"/>
      <c r="D6" s="357"/>
      <c r="E6" s="357"/>
      <c r="F6" s="381" t="s">
        <v>247</v>
      </c>
      <c r="G6" s="363">
        <v>350</v>
      </c>
      <c r="H6" s="363">
        <v>350</v>
      </c>
      <c r="I6" s="363">
        <v>906</v>
      </c>
    </row>
    <row r="7" spans="1:9" ht="12.75">
      <c r="A7" s="382" t="s">
        <v>20</v>
      </c>
      <c r="B7" s="383" t="s">
        <v>453</v>
      </c>
      <c r="C7" s="358"/>
      <c r="D7" s="358"/>
      <c r="E7" s="358"/>
      <c r="F7" s="383" t="s">
        <v>458</v>
      </c>
      <c r="G7" s="364"/>
      <c r="H7" s="364"/>
      <c r="I7" s="364"/>
    </row>
    <row r="8" spans="1:9" ht="12.75" customHeight="1">
      <c r="A8" s="382" t="s">
        <v>21</v>
      </c>
      <c r="B8" s="383" t="s">
        <v>12</v>
      </c>
      <c r="C8" s="358"/>
      <c r="D8" s="358"/>
      <c r="E8" s="358"/>
      <c r="F8" s="383" t="s">
        <v>198</v>
      </c>
      <c r="G8" s="364">
        <v>6728</v>
      </c>
      <c r="H8" s="364">
        <v>6728</v>
      </c>
      <c r="I8" s="364">
        <v>5972</v>
      </c>
    </row>
    <row r="9" spans="1:9" ht="12.75" customHeight="1">
      <c r="A9" s="382" t="s">
        <v>22</v>
      </c>
      <c r="B9" s="383" t="s">
        <v>454</v>
      </c>
      <c r="C9" s="358"/>
      <c r="D9" s="358"/>
      <c r="E9" s="358">
        <v>744</v>
      </c>
      <c r="F9" s="383" t="s">
        <v>459</v>
      </c>
      <c r="G9" s="364"/>
      <c r="H9" s="364"/>
      <c r="I9" s="364"/>
    </row>
    <row r="10" spans="1:9" ht="12.75" customHeight="1">
      <c r="A10" s="382" t="s">
        <v>23</v>
      </c>
      <c r="B10" s="383" t="s">
        <v>455</v>
      </c>
      <c r="C10" s="358"/>
      <c r="D10" s="358"/>
      <c r="E10" s="358"/>
      <c r="F10" s="383" t="s">
        <v>250</v>
      </c>
      <c r="G10" s="364"/>
      <c r="H10" s="364"/>
      <c r="I10" s="364"/>
    </row>
    <row r="11" spans="1:9" ht="12.75" customHeight="1">
      <c r="A11" s="382" t="s">
        <v>24</v>
      </c>
      <c r="B11" s="383" t="s">
        <v>456</v>
      </c>
      <c r="C11" s="359"/>
      <c r="D11" s="359"/>
      <c r="E11" s="359"/>
      <c r="F11" s="51"/>
      <c r="G11" s="364"/>
      <c r="H11" s="364"/>
      <c r="I11" s="364"/>
    </row>
    <row r="12" spans="1:9" ht="12.75" customHeight="1">
      <c r="A12" s="382" t="s">
        <v>25</v>
      </c>
      <c r="B12" s="51"/>
      <c r="C12" s="358"/>
      <c r="D12" s="358"/>
      <c r="E12" s="358"/>
      <c r="F12" s="51"/>
      <c r="G12" s="364"/>
      <c r="H12" s="364"/>
      <c r="I12" s="364"/>
    </row>
    <row r="13" spans="1:9" ht="12.75" customHeight="1">
      <c r="A13" s="382" t="s">
        <v>26</v>
      </c>
      <c r="B13" s="51"/>
      <c r="C13" s="358"/>
      <c r="D13" s="358"/>
      <c r="E13" s="358"/>
      <c r="F13" s="51"/>
      <c r="G13" s="364"/>
      <c r="H13" s="364"/>
      <c r="I13" s="364"/>
    </row>
    <row r="14" spans="1:9" ht="12.75" customHeight="1">
      <c r="A14" s="382" t="s">
        <v>27</v>
      </c>
      <c r="B14" s="51"/>
      <c r="C14" s="359"/>
      <c r="D14" s="359"/>
      <c r="E14" s="359"/>
      <c r="F14" s="51"/>
      <c r="G14" s="364"/>
      <c r="H14" s="364"/>
      <c r="I14" s="364"/>
    </row>
    <row r="15" spans="1:9" ht="12.75">
      <c r="A15" s="382" t="s">
        <v>28</v>
      </c>
      <c r="B15" s="51"/>
      <c r="C15" s="359"/>
      <c r="D15" s="359"/>
      <c r="E15" s="359"/>
      <c r="F15" s="51"/>
      <c r="G15" s="364"/>
      <c r="H15" s="364"/>
      <c r="I15" s="364"/>
    </row>
    <row r="16" spans="1:9" ht="12.75" customHeight="1" thickBot="1">
      <c r="A16" s="452" t="s">
        <v>29</v>
      </c>
      <c r="B16" s="493"/>
      <c r="C16" s="454"/>
      <c r="D16" s="454"/>
      <c r="E16" s="454"/>
      <c r="F16" s="453" t="s">
        <v>51</v>
      </c>
      <c r="G16" s="414"/>
      <c r="H16" s="414"/>
      <c r="I16" s="414"/>
    </row>
    <row r="17" spans="1:9" ht="15.75" customHeight="1" thickBot="1">
      <c r="A17" s="385" t="s">
        <v>30</v>
      </c>
      <c r="B17" s="155" t="s">
        <v>490</v>
      </c>
      <c r="C17" s="361">
        <f>+C6+C8+C9+C11+C12+C13+C14+C15+C16</f>
        <v>0</v>
      </c>
      <c r="D17" s="361">
        <f>+D6+D8+D9+D11+D12+D13+D14+D15+D16</f>
        <v>0</v>
      </c>
      <c r="E17" s="361">
        <f>+E6+E8+E9+E11+E12+E13+E14+E15+E16</f>
        <v>744</v>
      </c>
      <c r="F17" s="155" t="s">
        <v>491</v>
      </c>
      <c r="G17" s="366">
        <f>+G6+G8+G10+G11+G12+G13+G14+G15+G16</f>
        <v>7078</v>
      </c>
      <c r="H17" s="366">
        <f>+H6+H8+H10+H11+H12+H13+H14+H15+H16</f>
        <v>7078</v>
      </c>
      <c r="I17" s="366">
        <f>+I6+I8+I10+I11+I12+I13+I14+I15+I16</f>
        <v>6878</v>
      </c>
    </row>
    <row r="18" spans="1:9" ht="12.75" customHeight="1">
      <c r="A18" s="380" t="s">
        <v>31</v>
      </c>
      <c r="B18" s="395" t="s">
        <v>268</v>
      </c>
      <c r="C18" s="402">
        <f>+C19+C20+C21+C22+C23</f>
        <v>7078</v>
      </c>
      <c r="D18" s="402">
        <f>+D19+D20+D21+D22+D23</f>
        <v>7078</v>
      </c>
      <c r="E18" s="402">
        <f>+E19+E20+E21+E22+E23</f>
        <v>6134</v>
      </c>
      <c r="F18" s="388" t="s">
        <v>202</v>
      </c>
      <c r="G18" s="95"/>
      <c r="H18" s="95"/>
      <c r="I18" s="95"/>
    </row>
    <row r="19" spans="1:9" ht="12.75" customHeight="1">
      <c r="A19" s="382" t="s">
        <v>32</v>
      </c>
      <c r="B19" s="396" t="s">
        <v>257</v>
      </c>
      <c r="C19" s="97">
        <v>7078</v>
      </c>
      <c r="D19" s="97">
        <v>7078</v>
      </c>
      <c r="E19" s="97">
        <v>6134</v>
      </c>
      <c r="F19" s="388" t="s">
        <v>205</v>
      </c>
      <c r="G19" s="98"/>
      <c r="H19" s="98"/>
      <c r="I19" s="98"/>
    </row>
    <row r="20" spans="1:9" ht="12.75" customHeight="1">
      <c r="A20" s="380" t="s">
        <v>33</v>
      </c>
      <c r="B20" s="396" t="s">
        <v>258</v>
      </c>
      <c r="C20" s="97"/>
      <c r="D20" s="97"/>
      <c r="E20" s="97"/>
      <c r="F20" s="388" t="s">
        <v>167</v>
      </c>
      <c r="G20" s="98"/>
      <c r="H20" s="98"/>
      <c r="I20" s="98"/>
    </row>
    <row r="21" spans="1:9" ht="12.75" customHeight="1">
      <c r="A21" s="382" t="s">
        <v>34</v>
      </c>
      <c r="B21" s="396" t="s">
        <v>259</v>
      </c>
      <c r="C21" s="97"/>
      <c r="D21" s="97"/>
      <c r="E21" s="97"/>
      <c r="F21" s="388" t="s">
        <v>168</v>
      </c>
      <c r="G21" s="98"/>
      <c r="H21" s="98"/>
      <c r="I21" s="98"/>
    </row>
    <row r="22" spans="1:9" ht="12.75" customHeight="1">
      <c r="A22" s="380" t="s">
        <v>35</v>
      </c>
      <c r="B22" s="396" t="s">
        <v>260</v>
      </c>
      <c r="C22" s="97"/>
      <c r="D22" s="97"/>
      <c r="E22" s="97"/>
      <c r="F22" s="387" t="s">
        <v>254</v>
      </c>
      <c r="G22" s="98"/>
      <c r="H22" s="98"/>
      <c r="I22" s="98"/>
    </row>
    <row r="23" spans="1:9" ht="12.75" customHeight="1">
      <c r="A23" s="382" t="s">
        <v>36</v>
      </c>
      <c r="B23" s="397" t="s">
        <v>261</v>
      </c>
      <c r="C23" s="97"/>
      <c r="D23" s="97"/>
      <c r="E23" s="97"/>
      <c r="F23" s="388" t="s">
        <v>206</v>
      </c>
      <c r="G23" s="98"/>
      <c r="H23" s="98"/>
      <c r="I23" s="98"/>
    </row>
    <row r="24" spans="1:9" ht="12.75" customHeight="1">
      <c r="A24" s="380" t="s">
        <v>37</v>
      </c>
      <c r="B24" s="398" t="s">
        <v>262</v>
      </c>
      <c r="C24" s="390">
        <f>+C25+C26+C27+C28+C29</f>
        <v>0</v>
      </c>
      <c r="D24" s="390">
        <f>+D25+D26+D27+D28+D29</f>
        <v>0</v>
      </c>
      <c r="E24" s="390">
        <f>+E25+E26+E27+E28+E29</f>
        <v>0</v>
      </c>
      <c r="F24" s="399" t="s">
        <v>204</v>
      </c>
      <c r="G24" s="98"/>
      <c r="H24" s="98"/>
      <c r="I24" s="98"/>
    </row>
    <row r="25" spans="1:9" ht="12.75" customHeight="1">
      <c r="A25" s="382" t="s">
        <v>38</v>
      </c>
      <c r="B25" s="397" t="s">
        <v>263</v>
      </c>
      <c r="C25" s="97"/>
      <c r="D25" s="97"/>
      <c r="E25" s="97"/>
      <c r="F25" s="399" t="s">
        <v>460</v>
      </c>
      <c r="G25" s="98"/>
      <c r="H25" s="98"/>
      <c r="I25" s="98"/>
    </row>
    <row r="26" spans="1:9" ht="12.75" customHeight="1">
      <c r="A26" s="380" t="s">
        <v>39</v>
      </c>
      <c r="B26" s="397" t="s">
        <v>264</v>
      </c>
      <c r="C26" s="97"/>
      <c r="D26" s="97"/>
      <c r="E26" s="97"/>
      <c r="F26" s="394"/>
      <c r="G26" s="98"/>
      <c r="H26" s="98"/>
      <c r="I26" s="98"/>
    </row>
    <row r="27" spans="1:9" ht="12.75" customHeight="1">
      <c r="A27" s="382" t="s">
        <v>40</v>
      </c>
      <c r="B27" s="396" t="s">
        <v>265</v>
      </c>
      <c r="C27" s="97"/>
      <c r="D27" s="97"/>
      <c r="E27" s="97"/>
      <c r="F27" s="151"/>
      <c r="G27" s="98"/>
      <c r="H27" s="98"/>
      <c r="I27" s="98"/>
    </row>
    <row r="28" spans="1:9" ht="12.75" customHeight="1">
      <c r="A28" s="380" t="s">
        <v>41</v>
      </c>
      <c r="B28" s="400" t="s">
        <v>266</v>
      </c>
      <c r="C28" s="97"/>
      <c r="D28" s="97"/>
      <c r="E28" s="97"/>
      <c r="F28" s="51"/>
      <c r="G28" s="98"/>
      <c r="H28" s="98"/>
      <c r="I28" s="98"/>
    </row>
    <row r="29" spans="1:9" ht="12.75" customHeight="1" thickBot="1">
      <c r="A29" s="382" t="s">
        <v>42</v>
      </c>
      <c r="B29" s="401" t="s">
        <v>267</v>
      </c>
      <c r="C29" s="97"/>
      <c r="D29" s="97"/>
      <c r="E29" s="97"/>
      <c r="F29" s="151"/>
      <c r="G29" s="98"/>
      <c r="H29" s="98"/>
      <c r="I29" s="98"/>
    </row>
    <row r="30" spans="1:9" ht="21.75" customHeight="1" thickBot="1">
      <c r="A30" s="385" t="s">
        <v>43</v>
      </c>
      <c r="B30" s="155" t="s">
        <v>457</v>
      </c>
      <c r="C30" s="361">
        <f>+C18+C24</f>
        <v>7078</v>
      </c>
      <c r="D30" s="361">
        <f>+D18+D24</f>
        <v>7078</v>
      </c>
      <c r="E30" s="361">
        <f>+E18+E24</f>
        <v>6134</v>
      </c>
      <c r="F30" s="155" t="s">
        <v>461</v>
      </c>
      <c r="G30" s="366">
        <f>SUM(G18:G29)</f>
        <v>0</v>
      </c>
      <c r="H30" s="366">
        <f>SUM(H18:H29)</f>
        <v>0</v>
      </c>
      <c r="I30" s="366">
        <f>SUM(I18:I29)</f>
        <v>0</v>
      </c>
    </row>
    <row r="31" spans="1:9" ht="13.5" thickBot="1">
      <c r="A31" s="385" t="s">
        <v>44</v>
      </c>
      <c r="B31" s="391" t="s">
        <v>462</v>
      </c>
      <c r="C31" s="392">
        <f>+C17+C30</f>
        <v>7078</v>
      </c>
      <c r="D31" s="392">
        <f>+D17+D30</f>
        <v>7078</v>
      </c>
      <c r="E31" s="392">
        <f>+E17+E30</f>
        <v>6878</v>
      </c>
      <c r="F31" s="391" t="s">
        <v>463</v>
      </c>
      <c r="G31" s="392">
        <f>+G17+G30</f>
        <v>7078</v>
      </c>
      <c r="H31" s="392">
        <f>+H17+H30</f>
        <v>7078</v>
      </c>
      <c r="I31" s="392">
        <f>+I17+I30</f>
        <v>6878</v>
      </c>
    </row>
    <row r="32" spans="1:9" ht="13.5" thickBot="1">
      <c r="A32" s="385" t="s">
        <v>45</v>
      </c>
      <c r="B32" s="391" t="s">
        <v>180</v>
      </c>
      <c r="C32" s="392">
        <v>7078</v>
      </c>
      <c r="D32" s="392">
        <v>7078</v>
      </c>
      <c r="E32" s="392">
        <v>6134</v>
      </c>
      <c r="F32" s="391" t="s">
        <v>181</v>
      </c>
      <c r="G32" s="392" t="str">
        <f>IF(E17-G17&gt;0,E17-G17,"-")</f>
        <v>-</v>
      </c>
      <c r="H32" s="392"/>
      <c r="I32" s="392"/>
    </row>
    <row r="33" spans="1:9" ht="13.5" thickBot="1">
      <c r="A33" s="385" t="s">
        <v>46</v>
      </c>
      <c r="B33" s="391" t="s">
        <v>255</v>
      </c>
      <c r="C33" s="392"/>
      <c r="D33" s="392"/>
      <c r="E33" s="392"/>
      <c r="F33" s="391" t="s">
        <v>256</v>
      </c>
      <c r="G33" s="392" t="str">
        <f>IF(E17+E18-G31&gt;0,E17+E18-G31,"-")</f>
        <v>-</v>
      </c>
      <c r="H33" s="392"/>
      <c r="I33" s="392"/>
    </row>
  </sheetData>
  <sheetProtection/>
  <mergeCells count="1"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6" t="s">
        <v>162</v>
      </c>
      <c r="E1" s="159" t="s">
        <v>166</v>
      </c>
    </row>
    <row r="3" spans="1:5" ht="12.75">
      <c r="A3" s="165"/>
      <c r="B3" s="166"/>
      <c r="C3" s="165"/>
      <c r="D3" s="168"/>
      <c r="E3" s="166"/>
    </row>
    <row r="4" spans="1:5" ht="15.75">
      <c r="A4" s="107" t="s">
        <v>464</v>
      </c>
      <c r="B4" s="167"/>
      <c r="C4" s="176"/>
      <c r="D4" s="168"/>
      <c r="E4" s="166"/>
    </row>
    <row r="5" spans="1:5" ht="12.75">
      <c r="A5" s="165"/>
      <c r="B5" s="166"/>
      <c r="C5" s="165"/>
      <c r="D5" s="168"/>
      <c r="E5" s="166"/>
    </row>
    <row r="6" spans="1:5" ht="12.75">
      <c r="A6" s="165" t="s">
        <v>466</v>
      </c>
      <c r="B6" s="166">
        <f>+'1.1.sz.mell.'!C60</f>
        <v>16696</v>
      </c>
      <c r="C6" s="165" t="s">
        <v>467</v>
      </c>
      <c r="D6" s="168">
        <f>+'2.1.sz.mell  '!E18+'2.2.sz.mell  '!E17</f>
        <v>19416</v>
      </c>
      <c r="E6" s="166">
        <f aca="true" t="shared" si="0" ref="E6:E15">+B6-D6</f>
        <v>-2720</v>
      </c>
    </row>
    <row r="7" spans="1:5" ht="12.75">
      <c r="A7" s="165" t="s">
        <v>468</v>
      </c>
      <c r="B7" s="166">
        <f>+'1.1.sz.mell.'!C83</f>
        <v>8000</v>
      </c>
      <c r="C7" s="165" t="s">
        <v>469</v>
      </c>
      <c r="D7" s="168">
        <f>+'2.1.sz.mell  '!E27+'2.2.sz.mell  '!E30</f>
        <v>9623</v>
      </c>
      <c r="E7" s="166">
        <f t="shared" si="0"/>
        <v>-1623</v>
      </c>
    </row>
    <row r="8" spans="1:5" ht="12.75">
      <c r="A8" s="165" t="s">
        <v>470</v>
      </c>
      <c r="B8" s="166">
        <f>+'1.1.sz.mell.'!C84</f>
        <v>24696</v>
      </c>
      <c r="C8" s="165" t="s">
        <v>471</v>
      </c>
      <c r="D8" s="168">
        <f>+'2.1.sz.mell  '!E28+'2.2.sz.mell  '!E31</f>
        <v>29039</v>
      </c>
      <c r="E8" s="166">
        <f t="shared" si="0"/>
        <v>-4343</v>
      </c>
    </row>
    <row r="9" spans="1:5" ht="12.75">
      <c r="A9" s="165"/>
      <c r="B9" s="166"/>
      <c r="C9" s="165"/>
      <c r="D9" s="168"/>
      <c r="E9" s="166"/>
    </row>
    <row r="10" spans="1:5" ht="12.75">
      <c r="A10" s="165"/>
      <c r="B10" s="166"/>
      <c r="C10" s="165"/>
      <c r="D10" s="168"/>
      <c r="E10" s="166"/>
    </row>
    <row r="11" spans="1:5" ht="15.75">
      <c r="A11" s="107" t="s">
        <v>465</v>
      </c>
      <c r="B11" s="167"/>
      <c r="C11" s="176"/>
      <c r="D11" s="168"/>
      <c r="E11" s="166"/>
    </row>
    <row r="12" spans="1:5" ht="12.75">
      <c r="A12" s="165"/>
      <c r="B12" s="166"/>
      <c r="C12" s="165"/>
      <c r="D12" s="168"/>
      <c r="E12" s="166"/>
    </row>
    <row r="13" spans="1:5" ht="12.75">
      <c r="A13" s="165" t="s">
        <v>475</v>
      </c>
      <c r="B13" s="166">
        <f>+'1.1.sz.mell.'!C123</f>
        <v>24696</v>
      </c>
      <c r="C13" s="165" t="s">
        <v>474</v>
      </c>
      <c r="D13" s="168">
        <f>+'2.1.sz.mell  '!H18+'2.2.sz.mell  '!G17</f>
        <v>27752</v>
      </c>
      <c r="E13" s="166">
        <f t="shared" si="0"/>
        <v>-3056</v>
      </c>
    </row>
    <row r="14" spans="1:5" ht="12.75">
      <c r="A14" s="165" t="s">
        <v>275</v>
      </c>
      <c r="B14" s="166">
        <f>+'1.1.sz.mell.'!C143</f>
        <v>0</v>
      </c>
      <c r="C14" s="165" t="s">
        <v>473</v>
      </c>
      <c r="D14" s="168">
        <f>+'2.1.sz.mell  '!H27+'2.2.sz.mell  '!G30</f>
        <v>0</v>
      </c>
      <c r="E14" s="166">
        <f t="shared" si="0"/>
        <v>0</v>
      </c>
    </row>
    <row r="15" spans="1:5" ht="12.75">
      <c r="A15" s="165" t="s">
        <v>476</v>
      </c>
      <c r="B15" s="166">
        <f>+'1.1.sz.mell.'!C144</f>
        <v>24696</v>
      </c>
      <c r="C15" s="165" t="s">
        <v>472</v>
      </c>
      <c r="D15" s="168">
        <f>+'2.1.sz.mell  '!H28+'2.2.sz.mell  '!G31</f>
        <v>27752</v>
      </c>
      <c r="E15" s="166">
        <f t="shared" si="0"/>
        <v>-3056</v>
      </c>
    </row>
    <row r="16" spans="1:5" ht="12.75">
      <c r="A16" s="157"/>
      <c r="B16" s="157"/>
      <c r="C16" s="165"/>
      <c r="D16" s="168"/>
      <c r="E16" s="158"/>
    </row>
    <row r="17" spans="1:5" ht="12.75">
      <c r="A17" s="157"/>
      <c r="B17" s="157"/>
      <c r="C17" s="157"/>
      <c r="D17" s="157"/>
      <c r="E17" s="157"/>
    </row>
    <row r="18" spans="1:5" ht="12.75">
      <c r="A18" s="157"/>
      <c r="B18" s="157"/>
      <c r="C18" s="157"/>
      <c r="D18" s="157"/>
      <c r="E18" s="157"/>
    </row>
    <row r="19" spans="1:5" ht="12.75">
      <c r="A19" s="157"/>
      <c r="B19" s="157"/>
      <c r="C19" s="157"/>
      <c r="D19" s="157"/>
      <c r="E19" s="157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B22" sqref="B22"/>
    </sheetView>
  </sheetViews>
  <sheetFormatPr defaultColWidth="9.00390625" defaultRowHeight="12.75"/>
  <cols>
    <col min="1" max="1" width="5.625" style="178" customWidth="1"/>
    <col min="2" max="2" width="35.625" style="178" customWidth="1"/>
    <col min="3" max="6" width="14.00390625" style="178" customWidth="1"/>
    <col min="7" max="16384" width="9.375" style="178" customWidth="1"/>
  </cols>
  <sheetData>
    <row r="1" spans="1:6" ht="33" customHeight="1">
      <c r="A1" s="596" t="s">
        <v>593</v>
      </c>
      <c r="B1" s="596"/>
      <c r="C1" s="596"/>
      <c r="D1" s="596"/>
      <c r="E1" s="596"/>
      <c r="F1" s="596"/>
    </row>
    <row r="2" spans="1:7" ht="15.75" customHeight="1" thickBot="1">
      <c r="A2" s="179"/>
      <c r="B2" s="179"/>
      <c r="C2" s="597"/>
      <c r="D2" s="597"/>
      <c r="E2" s="604" t="s">
        <v>56</v>
      </c>
      <c r="F2" s="604"/>
      <c r="G2" s="186"/>
    </row>
    <row r="3" spans="1:6" ht="63" customHeight="1">
      <c r="A3" s="600" t="s">
        <v>17</v>
      </c>
      <c r="B3" s="602" t="s">
        <v>209</v>
      </c>
      <c r="C3" s="602" t="s">
        <v>276</v>
      </c>
      <c r="D3" s="602"/>
      <c r="E3" s="602"/>
      <c r="F3" s="598" t="s">
        <v>271</v>
      </c>
    </row>
    <row r="4" spans="1:6" ht="15.75" thickBot="1">
      <c r="A4" s="601"/>
      <c r="B4" s="603"/>
      <c r="C4" s="181" t="s">
        <v>269</v>
      </c>
      <c r="D4" s="181" t="s">
        <v>270</v>
      </c>
      <c r="E4" s="181" t="s">
        <v>477</v>
      </c>
      <c r="F4" s="599"/>
    </row>
    <row r="5" spans="1:6" ht="15.75" thickBot="1">
      <c r="A5" s="183">
        <v>1</v>
      </c>
      <c r="B5" s="184">
        <v>2</v>
      </c>
      <c r="C5" s="184">
        <v>3</v>
      </c>
      <c r="D5" s="184">
        <v>4</v>
      </c>
      <c r="E5" s="184">
        <v>5</v>
      </c>
      <c r="F5" s="185">
        <v>6</v>
      </c>
    </row>
    <row r="6" spans="1:6" ht="15">
      <c r="A6" s="182" t="s">
        <v>19</v>
      </c>
      <c r="B6" s="204"/>
      <c r="C6" s="205"/>
      <c r="D6" s="205"/>
      <c r="E6" s="205"/>
      <c r="F6" s="189">
        <f>SUM(C6:E6)</f>
        <v>0</v>
      </c>
    </row>
    <row r="7" spans="1:6" ht="15">
      <c r="A7" s="180" t="s">
        <v>20</v>
      </c>
      <c r="B7" s="206"/>
      <c r="C7" s="207"/>
      <c r="D7" s="207"/>
      <c r="E7" s="207"/>
      <c r="F7" s="190">
        <f>SUM(C7:E7)</f>
        <v>0</v>
      </c>
    </row>
    <row r="8" spans="1:6" ht="15">
      <c r="A8" s="180" t="s">
        <v>21</v>
      </c>
      <c r="B8" s="206"/>
      <c r="C8" s="207"/>
      <c r="D8" s="207"/>
      <c r="E8" s="207"/>
      <c r="F8" s="190">
        <f>SUM(C8:E8)</f>
        <v>0</v>
      </c>
    </row>
    <row r="9" spans="1:6" ht="15">
      <c r="A9" s="180" t="s">
        <v>22</v>
      </c>
      <c r="B9" s="206"/>
      <c r="C9" s="207"/>
      <c r="D9" s="207"/>
      <c r="E9" s="207"/>
      <c r="F9" s="190">
        <f>SUM(C9:E9)</f>
        <v>0</v>
      </c>
    </row>
    <row r="10" spans="1:6" ht="15.75" thickBot="1">
      <c r="A10" s="187" t="s">
        <v>23</v>
      </c>
      <c r="B10" s="208"/>
      <c r="C10" s="209"/>
      <c r="D10" s="209"/>
      <c r="E10" s="209"/>
      <c r="F10" s="190">
        <f>SUM(C10:E10)</f>
        <v>0</v>
      </c>
    </row>
    <row r="11" spans="1:6" s="539" customFormat="1" ht="15" thickBot="1">
      <c r="A11" s="536" t="s">
        <v>24</v>
      </c>
      <c r="B11" s="188" t="s">
        <v>211</v>
      </c>
      <c r="C11" s="537">
        <f>SUM(C6:C10)</f>
        <v>0</v>
      </c>
      <c r="D11" s="537">
        <f>SUM(D6:D10)</f>
        <v>0</v>
      </c>
      <c r="E11" s="537">
        <f>SUM(E6:E10)</f>
        <v>0</v>
      </c>
      <c r="F11" s="53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 </cp:lastModifiedBy>
  <cp:lastPrinted>2014-09-23T06:11:58Z</cp:lastPrinted>
  <dcterms:created xsi:type="dcterms:W3CDTF">1999-10-30T10:30:45Z</dcterms:created>
  <dcterms:modified xsi:type="dcterms:W3CDTF">2014-09-23T07:36:09Z</dcterms:modified>
  <cp:category/>
  <cp:version/>
  <cp:contentType/>
  <cp:contentStatus/>
</cp:coreProperties>
</file>